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7"/>
  <workbookPr defaultThemeVersion="124226"/>
  <mc:AlternateContent xmlns:mc="http://schemas.openxmlformats.org/markup-compatibility/2006">
    <mc:Choice Requires="x15">
      <x15ac:absPath xmlns:x15ac="http://schemas.microsoft.com/office/spreadsheetml/2010/11/ac" url="https://workforceboard.sharepoint.com/fiscal/fiscal/The PARTNERSHIP/Grants/23-681007/Forms/"/>
    </mc:Choice>
  </mc:AlternateContent>
  <xr:revisionPtr revIDLastSave="17" documentId="8_{12985128-51F4-43E4-AB3F-1FA20DACE2FB}" xr6:coauthVersionLast="47" xr6:coauthVersionMax="47" xr10:uidLastSave="{B3773E61-0421-4303-9D71-14380363DCA9}"/>
  <bookViews>
    <workbookView xWindow="38280" yWindow="-1860" windowWidth="29040" windowHeight="15840" tabRatio="894" firstSheet="6" activeTab="1" xr2:uid="{00000000-000D-0000-FFFF-FFFF00000000}"/>
  </bookViews>
  <sheets>
    <sheet name="General Instructions" sheetId="7" state="hidden" r:id="rId1"/>
    <sheet name="Budget Summary Form 1 " sheetId="9" r:id="rId2"/>
    <sheet name="Budget Recap Form 1A" sheetId="1" r:id="rId3"/>
    <sheet name="Personnel Form 2" sheetId="2" r:id="rId4"/>
    <sheet name="Personnel 2A" sheetId="3" r:id="rId5"/>
    <sheet name="Non-Personnel Form 3" sheetId="4" r:id="rId6"/>
    <sheet name="Narrative" sheetId="13" r:id="rId7"/>
    <sheet name="Budget Revision Summary Form 1B" sheetId="11" r:id="rId8"/>
    <sheet name="Budget Revision RECAP Form 1C" sheetId="5" r:id="rId9"/>
    <sheet name="CHART OF ACCOUNTS" sheetId="10" r:id="rId10"/>
    <sheet name="Sheet1" sheetId="12" r:id="rId11"/>
  </sheets>
  <definedNames>
    <definedName name="_xlnm.Print_Area" localSheetId="2">'Budget Recap Form 1A'!$A$1:$I$52</definedName>
    <definedName name="_xlnm.Print_Area" localSheetId="8">'Budget Revision RECAP Form 1C'!$A$2:$K$50</definedName>
    <definedName name="_xlnm.Print_Area" localSheetId="7">'Budget Revision Summary Form 1B'!$A$2:$K$32</definedName>
    <definedName name="_xlnm.Print_Area" localSheetId="1">'Budget Summary Form 1 '!$A$2:$I$38</definedName>
    <definedName name="_xlnm.Print_Area" localSheetId="9">'CHART OF ACCOUNTS'!$B$5:$I$62</definedName>
    <definedName name="_xlnm.Print_Area" localSheetId="0">'General Instructions'!$B$2:$P$19</definedName>
    <definedName name="_xlnm.Print_Area" localSheetId="6">Narrative!$C$1:$I$167</definedName>
    <definedName name="_xlnm.Print_Area" localSheetId="5">'Non-Personnel Form 3'!$C$2:$J$36</definedName>
    <definedName name="_xlnm.Print_Area" localSheetId="4">'Personnel 2A'!$C$3:$M$35</definedName>
    <definedName name="_xlnm.Print_Area" localSheetId="3">'Personnel Form 2'!$B$2:$N$37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G33" i="1"/>
  <c r="F33" i="1"/>
  <c r="D33" i="1"/>
  <c r="G32" i="1"/>
  <c r="F32" i="1"/>
  <c r="D32" i="1"/>
  <c r="G31" i="1"/>
  <c r="F31" i="1"/>
  <c r="D31" i="1"/>
  <c r="G30" i="1"/>
  <c r="F30" i="1"/>
  <c r="D30" i="1"/>
  <c r="G14" i="13" l="1"/>
  <c r="G24" i="13" s="1"/>
  <c r="G15" i="13"/>
  <c r="G16" i="13"/>
  <c r="G17" i="13"/>
  <c r="G18" i="13"/>
  <c r="G19" i="13"/>
  <c r="G20" i="13"/>
  <c r="G21" i="13"/>
  <c r="G22" i="13"/>
  <c r="G23" i="13"/>
  <c r="H24" i="13"/>
  <c r="I24" i="13"/>
  <c r="G32" i="13"/>
  <c r="G33" i="13"/>
  <c r="G34" i="13"/>
  <c r="G35" i="13"/>
  <c r="G36" i="13"/>
  <c r="G37" i="13"/>
  <c r="G38" i="13"/>
  <c r="G39" i="13"/>
  <c r="H40" i="13"/>
  <c r="I40" i="13"/>
  <c r="G46" i="13"/>
  <c r="G47" i="13"/>
  <c r="G48" i="13"/>
  <c r="G49" i="13"/>
  <c r="G56" i="13" s="1"/>
  <c r="G50" i="13"/>
  <c r="G51" i="13"/>
  <c r="G52" i="13"/>
  <c r="G53" i="13"/>
  <c r="G54" i="13"/>
  <c r="G55" i="13"/>
  <c r="H56" i="13"/>
  <c r="I56" i="13"/>
  <c r="G66" i="13"/>
  <c r="G75" i="13" s="1"/>
  <c r="G67" i="13"/>
  <c r="G68" i="13"/>
  <c r="G69" i="13"/>
  <c r="G70" i="13"/>
  <c r="G71" i="13"/>
  <c r="G72" i="13"/>
  <c r="G73" i="13"/>
  <c r="G74" i="13"/>
  <c r="H75" i="13"/>
  <c r="I75" i="13"/>
  <c r="G81" i="13"/>
  <c r="G82" i="13"/>
  <c r="G83" i="13"/>
  <c r="G84" i="13"/>
  <c r="G91" i="13" s="1"/>
  <c r="G85" i="13"/>
  <c r="G86" i="13"/>
  <c r="G87" i="13"/>
  <c r="G88" i="13"/>
  <c r="G89" i="13"/>
  <c r="G90" i="13"/>
  <c r="H91" i="13"/>
  <c r="I91" i="13"/>
  <c r="G40" i="13" l="1"/>
  <c r="G36" i="1"/>
  <c r="F36" i="1"/>
  <c r="D36" i="1"/>
  <c r="E35" i="4"/>
  <c r="H36" i="1" l="1"/>
  <c r="E36" i="1" s="1"/>
  <c r="G35" i="4"/>
  <c r="G36" i="4" s="1"/>
  <c r="F35" i="4"/>
  <c r="F36" i="4" s="1"/>
  <c r="E36" i="4"/>
  <c r="J35" i="3"/>
  <c r="I35" i="3"/>
  <c r="M35" i="3"/>
  <c r="M26" i="2" s="1"/>
  <c r="M27" i="2" s="1"/>
  <c r="N26" i="2"/>
  <c r="N27" i="2" s="1"/>
  <c r="F13" i="1"/>
  <c r="C12" i="1"/>
  <c r="C11" i="1"/>
  <c r="C10" i="1"/>
  <c r="F12" i="1"/>
  <c r="F10" i="1"/>
  <c r="C13" i="1"/>
  <c r="A15" i="1" l="1"/>
  <c r="G28" i="1" l="1"/>
  <c r="F28" i="1"/>
  <c r="D28" i="1"/>
  <c r="F11" i="1" l="1"/>
  <c r="A8" i="11"/>
  <c r="A8" i="5" s="1"/>
  <c r="A8" i="1"/>
  <c r="N31" i="2" l="1"/>
  <c r="N30" i="2"/>
  <c r="N36" i="2" s="1"/>
  <c r="N37" i="2" s="1"/>
  <c r="J31" i="4"/>
  <c r="J30" i="4"/>
  <c r="J29" i="4"/>
  <c r="J28" i="4"/>
  <c r="J27" i="4"/>
  <c r="J26" i="4"/>
  <c r="J35" i="4" s="1"/>
  <c r="J36" i="4" s="1"/>
  <c r="M31" i="2" l="1"/>
  <c r="M30" i="2"/>
  <c r="M36" i="2" s="1"/>
  <c r="M37" i="2" s="1"/>
  <c r="D17" i="11" l="1"/>
  <c r="E19" i="11" l="1"/>
  <c r="F19" i="11"/>
  <c r="D19" i="11"/>
  <c r="E18" i="11"/>
  <c r="F18" i="11"/>
  <c r="D18" i="11"/>
  <c r="E17" i="11"/>
  <c r="F17" i="11"/>
  <c r="G26" i="1"/>
  <c r="G27" i="1"/>
  <c r="G29" i="1"/>
  <c r="G34" i="1"/>
  <c r="G35" i="1"/>
  <c r="G37" i="1"/>
  <c r="D37" i="5"/>
  <c r="F37" i="5"/>
  <c r="B29" i="5"/>
  <c r="B24" i="5"/>
  <c r="K29" i="5"/>
  <c r="H29" i="5" s="1"/>
  <c r="H16" i="3"/>
  <c r="H17" i="3"/>
  <c r="H18" i="3"/>
  <c r="H19" i="3"/>
  <c r="H20" i="3"/>
  <c r="H21" i="3"/>
  <c r="H22" i="3"/>
  <c r="H23" i="3"/>
  <c r="H24" i="3"/>
  <c r="H25" i="3"/>
  <c r="H26" i="3"/>
  <c r="H27" i="3"/>
  <c r="H28" i="3"/>
  <c r="H29" i="3"/>
  <c r="H30" i="3"/>
  <c r="H31" i="3"/>
  <c r="H32" i="3"/>
  <c r="H33" i="3"/>
  <c r="H34" i="3"/>
  <c r="H15" i="3"/>
  <c r="H25" i="2"/>
  <c r="H24" i="2"/>
  <c r="H23" i="2"/>
  <c r="H22" i="2"/>
  <c r="H21" i="2"/>
  <c r="H20" i="2"/>
  <c r="H19" i="2"/>
  <c r="H18" i="2"/>
  <c r="H17" i="2"/>
  <c r="H16" i="2"/>
  <c r="H15" i="2"/>
  <c r="H35" i="3" l="1"/>
  <c r="K28" i="5"/>
  <c r="H28" i="5" s="1"/>
  <c r="J19" i="11"/>
  <c r="I19" i="11"/>
  <c r="J18" i="11"/>
  <c r="K23" i="5"/>
  <c r="H23" i="5" s="1"/>
  <c r="F34" i="1"/>
  <c r="H34" i="1" s="1"/>
  <c r="F29" i="1"/>
  <c r="H29" i="1" s="1"/>
  <c r="H31" i="1"/>
  <c r="H32" i="1"/>
  <c r="H33" i="1"/>
  <c r="H28" i="1"/>
  <c r="D34" i="1"/>
  <c r="D27" i="1"/>
  <c r="D29" i="1"/>
  <c r="G24" i="1"/>
  <c r="F24" i="1"/>
  <c r="D24" i="1"/>
  <c r="B25" i="1"/>
  <c r="H24" i="1" l="1"/>
  <c r="I24" i="1" s="1"/>
  <c r="E34" i="1"/>
  <c r="E24" i="1" l="1"/>
  <c r="E29" i="1" l="1"/>
  <c r="I29" i="1"/>
  <c r="E28" i="1"/>
  <c r="I28" i="1"/>
  <c r="K34" i="5" l="1"/>
  <c r="H34" i="5" s="1"/>
  <c r="I34" i="1" l="1"/>
  <c r="B10" i="5" l="1"/>
  <c r="G20" i="1" l="1"/>
  <c r="F37" i="1" l="1"/>
  <c r="H37" i="1" s="1"/>
  <c r="D37" i="1"/>
  <c r="H13" i="11" l="1"/>
  <c r="B13" i="11"/>
  <c r="H12" i="11"/>
  <c r="B12" i="11"/>
  <c r="H11" i="11"/>
  <c r="B11" i="11"/>
  <c r="H10" i="11"/>
  <c r="B10" i="11"/>
  <c r="D20" i="11" l="1"/>
  <c r="F20" i="11"/>
  <c r="K36" i="5" l="1"/>
  <c r="H36" i="5" s="1"/>
  <c r="K30" i="5" l="1"/>
  <c r="H30" i="5" s="1"/>
  <c r="E31" i="1" l="1"/>
  <c r="I31" i="1" l="1"/>
  <c r="G10" i="4" l="1"/>
  <c r="G8" i="4"/>
  <c r="J8" i="2"/>
  <c r="H13" i="5" l="1"/>
  <c r="H12" i="5"/>
  <c r="H11" i="5"/>
  <c r="H10" i="5"/>
  <c r="B13" i="5"/>
  <c r="B12" i="5"/>
  <c r="B11" i="5"/>
  <c r="D10" i="4"/>
  <c r="D8" i="4"/>
  <c r="J10" i="3"/>
  <c r="J8" i="3"/>
  <c r="D10" i="3"/>
  <c r="D8" i="3"/>
  <c r="J10" i="2"/>
  <c r="D10" i="2"/>
  <c r="D8" i="2"/>
  <c r="H30" i="1" l="1"/>
  <c r="H26" i="2" l="1"/>
  <c r="G21" i="1"/>
  <c r="F21" i="1"/>
  <c r="H27" i="2" l="1"/>
  <c r="I18" i="11"/>
  <c r="G20" i="9"/>
  <c r="F35" i="1"/>
  <c r="D35" i="1"/>
  <c r="D20" i="9" s="1"/>
  <c r="F27" i="1"/>
  <c r="H27" i="1" s="1"/>
  <c r="F26" i="1"/>
  <c r="H26" i="1" s="1"/>
  <c r="D26" i="1"/>
  <c r="D19" i="9" s="1"/>
  <c r="F20" i="9" l="1"/>
  <c r="H35" i="1"/>
  <c r="D18" i="1"/>
  <c r="H31" i="2"/>
  <c r="H30" i="2"/>
  <c r="G19" i="9"/>
  <c r="F19" i="9"/>
  <c r="K19" i="11"/>
  <c r="K20" i="5"/>
  <c r="H20" i="5" s="1"/>
  <c r="K21" i="5"/>
  <c r="H21" i="5" s="1"/>
  <c r="K22" i="5"/>
  <c r="H22" i="5" s="1"/>
  <c r="K24" i="5"/>
  <c r="H24" i="5" s="1"/>
  <c r="K27" i="5"/>
  <c r="H27" i="5" s="1"/>
  <c r="K31" i="5"/>
  <c r="H31" i="5" s="1"/>
  <c r="K32" i="5"/>
  <c r="H32" i="5" s="1"/>
  <c r="K33" i="5"/>
  <c r="H33" i="5" s="1"/>
  <c r="K26" i="5"/>
  <c r="H26" i="5" s="1"/>
  <c r="K35" i="5"/>
  <c r="H35" i="5" s="1"/>
  <c r="I26" i="1"/>
  <c r="I32" i="1"/>
  <c r="I27" i="1"/>
  <c r="I30" i="1"/>
  <c r="I33" i="1"/>
  <c r="G25" i="1"/>
  <c r="F25" i="1"/>
  <c r="D25" i="1"/>
  <c r="G23" i="1"/>
  <c r="F23" i="1"/>
  <c r="D23" i="1"/>
  <c r="G22" i="1"/>
  <c r="F22" i="1"/>
  <c r="D22" i="1"/>
  <c r="D21" i="1"/>
  <c r="J26" i="2"/>
  <c r="I26" i="2"/>
  <c r="H19" i="11" l="1"/>
  <c r="H36" i="2"/>
  <c r="H37" i="2" s="1"/>
  <c r="I35" i="1"/>
  <c r="H20" i="9"/>
  <c r="H19" i="9"/>
  <c r="I19" i="9" s="1"/>
  <c r="K18" i="11"/>
  <c r="H18" i="11" s="1"/>
  <c r="I37" i="1"/>
  <c r="J27" i="2"/>
  <c r="I27" i="2"/>
  <c r="I31" i="2" s="1"/>
  <c r="E32" i="1"/>
  <c r="E26" i="1"/>
  <c r="F20" i="1"/>
  <c r="E27" i="1"/>
  <c r="H22" i="1"/>
  <c r="I22" i="1" s="1"/>
  <c r="H25" i="1"/>
  <c r="I25" i="1" s="1"/>
  <c r="E33" i="1"/>
  <c r="E30" i="1"/>
  <c r="E35" i="1"/>
  <c r="H23" i="1"/>
  <c r="I23" i="1" s="1"/>
  <c r="D20" i="1"/>
  <c r="I20" i="9" l="1"/>
  <c r="J31" i="2"/>
  <c r="J30" i="2"/>
  <c r="I30" i="2"/>
  <c r="E19" i="9"/>
  <c r="E37" i="1"/>
  <c r="E20" i="9" s="1"/>
  <c r="G18" i="1"/>
  <c r="F18" i="1"/>
  <c r="K19" i="5"/>
  <c r="H19" i="5" s="1"/>
  <c r="D19" i="1"/>
  <c r="E22" i="1"/>
  <c r="H21" i="1"/>
  <c r="H20" i="1"/>
  <c r="I20" i="1" s="1"/>
  <c r="E23" i="1"/>
  <c r="E25" i="1"/>
  <c r="D18" i="9" l="1"/>
  <c r="D21" i="9" s="1"/>
  <c r="D38" i="1"/>
  <c r="K17" i="5"/>
  <c r="H17" i="5" s="1"/>
  <c r="H18" i="1"/>
  <c r="J36" i="2"/>
  <c r="J37" i="2" s="1"/>
  <c r="E21" i="1"/>
  <c r="I21" i="1"/>
  <c r="I36" i="2"/>
  <c r="I37" i="5" s="1"/>
  <c r="E20" i="1"/>
  <c r="E18" i="1" l="1"/>
  <c r="I18" i="1"/>
  <c r="I17" i="11"/>
  <c r="I20" i="11" s="1"/>
  <c r="I21" i="11" s="1"/>
  <c r="I37" i="2"/>
  <c r="F19" i="1"/>
  <c r="G19" i="1"/>
  <c r="G18" i="9" s="1"/>
  <c r="J37" i="5" l="1"/>
  <c r="J17" i="11"/>
  <c r="F38" i="1"/>
  <c r="F18" i="9"/>
  <c r="G38" i="1"/>
  <c r="G21" i="9"/>
  <c r="G22" i="9" s="1"/>
  <c r="H19" i="1"/>
  <c r="K18" i="5"/>
  <c r="K37" i="5" s="1"/>
  <c r="K40" i="5" s="1"/>
  <c r="H38" i="1" l="1"/>
  <c r="I41" i="1" s="1"/>
  <c r="K38" i="5"/>
  <c r="K39" i="5" s="1"/>
  <c r="I19" i="1"/>
  <c r="H18" i="5"/>
  <c r="H37" i="5" s="1"/>
  <c r="J20" i="11"/>
  <c r="J21" i="11" s="1"/>
  <c r="K17" i="11"/>
  <c r="F21" i="9"/>
  <c r="F22" i="9" s="1"/>
  <c r="H18" i="9"/>
  <c r="E19" i="1"/>
  <c r="I38" i="1" l="1"/>
  <c r="I39" i="1"/>
  <c r="I40" i="1" s="1"/>
  <c r="H21" i="9"/>
  <c r="H22" i="9" s="1"/>
  <c r="E38" i="1"/>
  <c r="E18" i="9"/>
  <c r="E21" i="9" s="1"/>
  <c r="I18" i="9"/>
  <c r="H17" i="11"/>
  <c r="H20" i="11" s="1"/>
  <c r="K20" i="11"/>
  <c r="I23" i="9" l="1"/>
  <c r="K22" i="11"/>
  <c r="K21" i="11"/>
  <c r="I21" i="9"/>
</calcChain>
</file>

<file path=xl/sharedStrings.xml><?xml version="1.0" encoding="utf-8"?>
<sst xmlns="http://schemas.openxmlformats.org/spreadsheetml/2006/main" count="574" uniqueCount="305">
  <si>
    <r>
      <t xml:space="preserve">The Partnership Budget Forms for PY'20 (Period covered July 1, 2020 to June 30,2021) continue the use of the additional higher level summary budget sheet.  As long as the totals of the three broad categories do not have overruns, there should be no need to complete a budget revision. Please see the </t>
    </r>
    <r>
      <rPr>
        <u/>
        <sz val="11"/>
        <color theme="1"/>
        <rFont val="Calibri"/>
        <family val="2"/>
        <scheme val="minor"/>
      </rPr>
      <t>Procedures for Budget Revisions</t>
    </r>
    <r>
      <rPr>
        <sz val="11"/>
        <color theme="1"/>
        <rFont val="Calibri"/>
        <family val="2"/>
        <scheme val="minor"/>
      </rPr>
      <t xml:space="preserve"> guide for further instruction regarding revisions.</t>
    </r>
  </si>
  <si>
    <t>Agencies will still be held to line item overruns for all individual cost categories.  When line item overruns occur, agencies will need to submit an explanation to the Fiscal Department for review.  The Partnership will determine if the explanation is reasonable and justified based on WIOA guidelines. If the Partnership accepts the explanation, the voucher will be processed without deductions. If further explanation is needed or the explanation was not satisfactory, Fiscal will notify the agency of the questioned cost. As long as the totals in the three broad categories does not change, preparation of budget revision forms will not be necessary.</t>
  </si>
  <si>
    <r>
      <t xml:space="preserve">When bucket overruns occur within Program Costs, The Partnership will deduct the overrun from any applicable cost category within Program Costs, and the agency will need to complete a budget revision re-allocating money to this cost category in order to rebill for the deducted costs. Please keep in mind that </t>
    </r>
    <r>
      <rPr>
        <u/>
        <sz val="11"/>
        <color theme="1"/>
        <rFont val="Calibri"/>
        <family val="2"/>
        <scheme val="minor"/>
      </rPr>
      <t>participant-related line item dollars cannot be re-allocated to Program costs.</t>
    </r>
    <r>
      <rPr>
        <sz val="11"/>
        <color theme="1"/>
        <rFont val="Calibri"/>
        <family val="2"/>
        <scheme val="minor"/>
      </rPr>
      <t xml:space="preserve"> Should bucket overruns occur within Supportive Services or Direct Training bucket line items, The Partnership will not deduct the overages if there is sufficient time remaining in the contract year for the service provider to submit a modification to re-allocate funds already awarded to the depleted cost categories, as well as sufficient funds remaining in other bucket to re-allocate to the depleted categories.</t>
    </r>
  </si>
  <si>
    <t>Complete the Personnel (Form 2 and 2A) and Non-Personnel (Form 3) forms along with the Non-Personnel justification sheet and make sure the information flows into form 1A correctly.  Then, make sure that the totals on form 1A are correctly reflected in the  Summary Budget form that will  require a signature from the authorized person at your agency.</t>
  </si>
  <si>
    <t>Please ask for guidance regarding the "Other" category when completing your budget, and whether the cost category you are including should be training or program related; this will help to proactively correctly categorize the line item in the appropriate bucket.</t>
  </si>
  <si>
    <r>
      <rPr>
        <b/>
        <sz val="11"/>
        <rFont val="Calibri"/>
        <family val="2"/>
        <scheme val="minor"/>
      </rPr>
      <t>Agencies must budget a minimum of 22% in Work-Based Learning costs for PY20</t>
    </r>
    <r>
      <rPr>
        <sz val="11"/>
        <rFont val="Calibri"/>
        <family val="2"/>
        <scheme val="minor"/>
      </rPr>
      <t>; this should include Staff Cost and all training-related line items. Please note the addition of the formulas on all forms to assist in calculating the required percentages.</t>
    </r>
  </si>
  <si>
    <r>
      <t xml:space="preserve">% of Work based learning </t>
    </r>
    <r>
      <rPr>
        <b/>
        <sz val="11"/>
        <rFont val="Calibri"/>
        <family val="2"/>
        <scheme val="minor"/>
      </rPr>
      <t xml:space="preserve"> (Total Youth Budget)</t>
    </r>
    <r>
      <rPr>
        <sz val="11"/>
        <rFont val="Calibri"/>
        <family val="2"/>
        <scheme val="minor"/>
      </rPr>
      <t>-  Percentage of light green training categories compared to total budget.</t>
    </r>
  </si>
  <si>
    <r>
      <t xml:space="preserve">% of Work based learning including staff costs </t>
    </r>
    <r>
      <rPr>
        <b/>
        <sz val="11"/>
        <rFont val="Calibri"/>
        <family val="2"/>
        <scheme val="minor"/>
      </rPr>
      <t>(Total Youth Budget)</t>
    </r>
    <r>
      <rPr>
        <sz val="11"/>
        <rFont val="Calibri"/>
        <family val="2"/>
        <scheme val="minor"/>
      </rPr>
      <t>- Percentage of light green training categories and percentage of salaries and fringes compared to total budget</t>
    </r>
  </si>
  <si>
    <r>
      <t>% of Work based learning including staff costs (if using other Personnel methodology than above)</t>
    </r>
    <r>
      <rPr>
        <sz val="11"/>
        <color theme="1"/>
        <rFont val="Calibri"/>
        <family val="2"/>
        <scheme val="minor"/>
      </rPr>
      <t>-percentage of light green training categories and all figures inputed into Work Based Learning Columns in Forms 2, 2A, and 3 compared to total budget.</t>
    </r>
  </si>
  <si>
    <t>FORM 1</t>
  </si>
  <si>
    <t xml:space="preserve">  CHICAGO COOK WORKFORCE PARTENERSHIP</t>
  </si>
  <si>
    <t>YOUTH BUDGET SUMMARY</t>
  </si>
  <si>
    <t>WIOA 2023 PROGRAM</t>
  </si>
  <si>
    <t>A. Sub-Grantee:</t>
  </si>
  <si>
    <t>E.  Contract #:</t>
  </si>
  <si>
    <t>2023-</t>
  </si>
  <si>
    <t>B. Vendor Code#:</t>
  </si>
  <si>
    <t>F. Contract Period:</t>
  </si>
  <si>
    <t>July 1, 2023 - June 30, 2024</t>
  </si>
  <si>
    <t>C. Program:</t>
  </si>
  <si>
    <t>G. Award Allocation:</t>
  </si>
  <si>
    <t>D. CFDA#:</t>
  </si>
  <si>
    <r>
      <t xml:space="preserve">17.259 - </t>
    </r>
    <r>
      <rPr>
        <i/>
        <sz val="9"/>
        <color theme="1"/>
        <rFont val="Calibri"/>
        <family val="2"/>
        <scheme val="minor"/>
      </rPr>
      <t>Youth Activites</t>
    </r>
  </si>
  <si>
    <t>H. FEIN #:</t>
  </si>
  <si>
    <t>Grant# 23-681007</t>
  </si>
  <si>
    <t>I. Budget Summary for WIOA 2023</t>
  </si>
  <si>
    <t>(1)</t>
  </si>
  <si>
    <t>(2)</t>
  </si>
  <si>
    <t>(3)</t>
  </si>
  <si>
    <t>(4)</t>
  </si>
  <si>
    <t>(5)</t>
  </si>
  <si>
    <t xml:space="preserve">            Item of Expenditure</t>
  </si>
  <si>
    <t>Total Program Cost
 ($)</t>
  </si>
  <si>
    <t>Other Funding
Share of Costs
($)</t>
  </si>
  <si>
    <t>WIOA Share of Cost
In School
($)</t>
  </si>
  <si>
    <t>WIOA Share of Cost
Out of School
($)</t>
  </si>
  <si>
    <t>Total Youth Budget</t>
  </si>
  <si>
    <t>WIOA % of Total Cost</t>
  </si>
  <si>
    <t>Other Program Costs</t>
  </si>
  <si>
    <t>Direct Training</t>
  </si>
  <si>
    <t>Support Services</t>
  </si>
  <si>
    <t>TOTAL</t>
  </si>
  <si>
    <t>% Support Services (must be 5% or greater of total grant)</t>
  </si>
  <si>
    <t>% Out of School</t>
  </si>
  <si>
    <t>J:  Sub-Grantee Authorization</t>
  </si>
  <si>
    <t>K:  Chicago Cook Workforce Partnership Authorization</t>
  </si>
  <si>
    <t>Signature of Chief Financial Offier (or equivalent)          Date</t>
  </si>
  <si>
    <t>Name (Type or print)</t>
  </si>
  <si>
    <t>Title (Type or print)</t>
  </si>
  <si>
    <t>Make sure Budget Recap Form 1A is included with this Budget Summary Form 1</t>
  </si>
  <si>
    <t>FORM 1A</t>
  </si>
  <si>
    <t>YOUTH BUDGET RECAP</t>
  </si>
  <si>
    <t>I. Budget Recap for WIOA 2022</t>
  </si>
  <si>
    <t>Personnel</t>
  </si>
  <si>
    <t>Fringe Benefit</t>
  </si>
  <si>
    <t>Operating/Technical</t>
  </si>
  <si>
    <t>Professional and Technical Services</t>
  </si>
  <si>
    <t>Materials and Supplies</t>
  </si>
  <si>
    <t>Equipment</t>
  </si>
  <si>
    <t>Indirect Costs</t>
  </si>
  <si>
    <t>Other</t>
  </si>
  <si>
    <t>Occupational Classroom Training ITAs - includes Books materials and related items</t>
  </si>
  <si>
    <t>Occupational Classroom Training Non ITAs - includes Books materials and related items</t>
  </si>
  <si>
    <t>Academic Remediation/Pre-vocational Services</t>
  </si>
  <si>
    <t xml:space="preserve">Other- </t>
  </si>
  <si>
    <t>Work Experience - Wages &amp; Fringe/Taxes</t>
  </si>
  <si>
    <t xml:space="preserve">Work Experience - Stiepnds </t>
  </si>
  <si>
    <t xml:space="preserve">Work Experience - Incentives </t>
  </si>
  <si>
    <t>On-the Job Training (OJT)</t>
  </si>
  <si>
    <t>Internships</t>
  </si>
  <si>
    <t>Support Services - Training Related</t>
  </si>
  <si>
    <t>Support Services - Non-Training</t>
  </si>
  <si>
    <t>25% of Work based learning required  (Total Youth Budget)</t>
  </si>
  <si>
    <r>
      <t xml:space="preserve">% of Work based learning including staff costs </t>
    </r>
    <r>
      <rPr>
        <b/>
        <i/>
        <sz val="10"/>
        <rFont val="Calibri"/>
        <family val="2"/>
        <scheme val="minor"/>
      </rPr>
      <t>(Total Youth Budget)</t>
    </r>
  </si>
  <si>
    <t>% of Work based learning including staff costs (if using other Personnel methodology than above)</t>
  </si>
  <si>
    <t>Signature of Organization Official          Date</t>
  </si>
  <si>
    <t>The Partnership Authorizations</t>
  </si>
  <si>
    <t>Signature of Department Official</t>
  </si>
  <si>
    <t>Date</t>
  </si>
  <si>
    <t>Karin-Norington Reaves</t>
  </si>
  <si>
    <t>Chief Executive Officer</t>
  </si>
  <si>
    <t>Make sure Budget Summary Form 1 reflects the correct totals from this Budget Recap form 1A before applying authorized signature.</t>
  </si>
  <si>
    <t>FORM 2</t>
  </si>
  <si>
    <t>CHICAGO COOK WORKFORCE PARTNERSHIP</t>
  </si>
  <si>
    <t>YOUTH PERSONNEL BUDGET</t>
  </si>
  <si>
    <t>A. Sub-grantee:</t>
  </si>
  <si>
    <t>C. Contract Number:</t>
  </si>
  <si>
    <t>B. Program:</t>
  </si>
  <si>
    <t xml:space="preserve">D. FEIN#: </t>
  </si>
  <si>
    <t>E.</t>
  </si>
  <si>
    <t>Personnel Salary Budget Allocation</t>
  </si>
  <si>
    <t>(6)</t>
  </si>
  <si>
    <t>(7)</t>
  </si>
  <si>
    <t>(8)</t>
  </si>
  <si>
    <t>(9)</t>
  </si>
  <si>
    <t>(10)</t>
  </si>
  <si>
    <t>WIOA Share</t>
  </si>
  <si>
    <t>Position/Title</t>
  </si>
  <si>
    <t>Employee Name</t>
  </si>
  <si>
    <t>No. Months</t>
  </si>
  <si>
    <t>Monthly Rate
($)</t>
  </si>
  <si>
    <t>% of Time Spent on Program</t>
  </si>
  <si>
    <t>Total Program Cost</t>
  </si>
  <si>
    <t>Youth
In School
($)</t>
  </si>
  <si>
    <t xml:space="preserve">Youth
Out of School
($) </t>
  </si>
  <si>
    <r>
      <t xml:space="preserve">Brief Summary of Job Responsibilities
</t>
    </r>
    <r>
      <rPr>
        <b/>
        <i/>
        <sz val="9"/>
        <color theme="1"/>
        <rFont val="Calibri"/>
        <family val="2"/>
        <scheme val="minor"/>
      </rPr>
      <t>(If not enough room include separate sheet)</t>
    </r>
  </si>
  <si>
    <t>Work Based Learning ($)</t>
  </si>
  <si>
    <t>WIOA One Stop Operating Costs</t>
  </si>
  <si>
    <t>Total From Form 2A</t>
  </si>
  <si>
    <t xml:space="preserve"> (11) Totals</t>
  </si>
  <si>
    <t>F. Fringe Benefits and Total Personnel Cost</t>
  </si>
  <si>
    <t>Type of Fringe Benefit</t>
  </si>
  <si>
    <t>Total Cost ($)</t>
  </si>
  <si>
    <t>Youth In School</t>
  </si>
  <si>
    <t xml:space="preserve">Youth Out of School </t>
  </si>
  <si>
    <t>Please Show Calculations Below:</t>
  </si>
  <si>
    <t>(12) a. Social Security</t>
  </si>
  <si>
    <t xml:space="preserve"> = .0620 x Line 10</t>
  </si>
  <si>
    <t xml:space="preserve">         b. Medicare</t>
  </si>
  <si>
    <t>= .0145 x Line 10</t>
  </si>
  <si>
    <t>(13) State Unemployment Insurance</t>
  </si>
  <si>
    <t>`=.033 x line 10</t>
  </si>
  <si>
    <t>(14) Workers Compensation</t>
  </si>
  <si>
    <t>`=.007 x line 10</t>
  </si>
  <si>
    <t>(15) Other (Please List)</t>
  </si>
  <si>
    <t>(input here)</t>
  </si>
  <si>
    <t>`=.17 x line 10(health insurance)</t>
  </si>
  <si>
    <t>(16) Other Please List)</t>
  </si>
  <si>
    <t>`+.0535 x line 10 (pension)</t>
  </si>
  <si>
    <t>(17) Total Fringe Benefits (Add Lines 11-15)</t>
  </si>
  <si>
    <t>(18) Total Personnel Costs (Line 10 plus Line 16)</t>
  </si>
  <si>
    <t>FORM 2A</t>
  </si>
  <si>
    <t>C. Contract#</t>
  </si>
  <si>
    <t>D. FEIN#:</t>
  </si>
  <si>
    <t xml:space="preserve"> (9) Totals</t>
  </si>
  <si>
    <t>FORM 3</t>
  </si>
  <si>
    <t>YOUTH NON-PERSONNEL BUDGET</t>
  </si>
  <si>
    <t>C. Contract#:</t>
  </si>
  <si>
    <t>B. Program</t>
  </si>
  <si>
    <t>E..  Non-Personnel Allocation</t>
  </si>
  <si>
    <t>WIOA Share of Cost ($)</t>
  </si>
  <si>
    <t>Item of Expenditure</t>
  </si>
  <si>
    <t>Youth
In School</t>
  </si>
  <si>
    <t xml:space="preserve">Youth
Out of School </t>
  </si>
  <si>
    <r>
      <t xml:space="preserve">Line Item Description &amp; Justification
</t>
    </r>
    <r>
      <rPr>
        <i/>
        <sz val="9"/>
        <color theme="1"/>
        <rFont val="Calibri"/>
        <family val="2"/>
        <scheme val="minor"/>
      </rPr>
      <t>(Please show justification for Total Cost and WIOA Share, if not enough room include separate sheet.)</t>
    </r>
  </si>
  <si>
    <t xml:space="preserve">Other </t>
  </si>
  <si>
    <t>(specify here)</t>
  </si>
  <si>
    <t>Recognition, Events &amp; Activities</t>
  </si>
  <si>
    <t>Work Based Learning</t>
  </si>
  <si>
    <t>Work Experience - Wages</t>
  </si>
  <si>
    <t>Work Experience - Fringe/Taxes</t>
  </si>
  <si>
    <t>Work Experience - Stipends</t>
  </si>
  <si>
    <t>Support Services - Non Training</t>
  </si>
  <si>
    <t>Total Participant Costs</t>
  </si>
  <si>
    <t xml:space="preserve"> (6) Total All Costs</t>
  </si>
  <si>
    <t>Chicago Cook Workforce Partnership</t>
  </si>
  <si>
    <t>WIOA PY23</t>
  </si>
  <si>
    <t xml:space="preserve"> NARRATIVE INSTRUCTIONS</t>
  </si>
  <si>
    <t>Sub Grantee:</t>
  </si>
  <si>
    <r>
      <t xml:space="preserve">Please complete a detailed explanation of each line on the Non-Personnel budget page (Form 3).  The description should include details on what will be paid for, any calculations that where used to determine the </t>
    </r>
    <r>
      <rPr>
        <b/>
        <i/>
        <sz val="12"/>
        <color theme="1"/>
        <rFont val="Times New Roman"/>
        <family val="1"/>
      </rPr>
      <t>Total Program Cost</t>
    </r>
    <r>
      <rPr>
        <i/>
        <sz val="12"/>
        <color theme="1"/>
        <rFont val="Times New Roman"/>
        <family val="1"/>
      </rPr>
      <t xml:space="preserve"> and how the costs are Allowable, Necessary, Reasonable and Allocable. (</t>
    </r>
    <r>
      <rPr>
        <b/>
        <i/>
        <sz val="12"/>
        <color theme="1"/>
        <rFont val="Times New Roman"/>
        <family val="1"/>
      </rPr>
      <t>If necessary, expand the space allowed for each line item</t>
    </r>
    <r>
      <rPr>
        <i/>
        <sz val="12"/>
        <color theme="1"/>
        <rFont val="Times New Roman"/>
        <family val="1"/>
      </rPr>
      <t xml:space="preserve"> </t>
    </r>
    <r>
      <rPr>
        <b/>
        <i/>
        <sz val="12"/>
        <color theme="1"/>
        <rFont val="Times New Roman"/>
        <family val="1"/>
      </rPr>
      <t>or table)</t>
    </r>
    <r>
      <rPr>
        <i/>
        <sz val="12"/>
        <color theme="1"/>
        <rFont val="Times New Roman"/>
        <family val="1"/>
      </rPr>
      <t>.</t>
    </r>
  </si>
  <si>
    <r>
      <t>Operating/Technical Costs</t>
    </r>
    <r>
      <rPr>
        <i/>
        <sz val="12"/>
        <color theme="1"/>
        <rFont val="Times New Roman"/>
        <family val="1"/>
      </rPr>
      <t xml:space="preserve"> – the proposed cost of each of the following items as applicable: accounting, auditing, legal, publications, rental of property, rental of equipment/services, repair/maintenance of property, repair/maintenance of equipment, utilities, telephone, local transportation, postage, advertising, meeting costs, reproduction, dues, memberships, messenger service (see Delegate Agency Chart of Accounts included with excel budget forms for complete items under the operating/technical category).  </t>
    </r>
  </si>
  <si>
    <t>Item</t>
  </si>
  <si>
    <t>Total Cost</t>
  </si>
  <si>
    <t>Basis for Allocation</t>
  </si>
  <si>
    <t>% Allocated to Program</t>
  </si>
  <si>
    <t>In-School</t>
  </si>
  <si>
    <t>Out-of-School</t>
  </si>
  <si>
    <t>Totals</t>
  </si>
  <si>
    <r>
      <t>Professional and Technical Services</t>
    </r>
    <r>
      <rPr>
        <i/>
        <sz val="12"/>
        <color theme="1"/>
        <rFont val="Times New Roman"/>
        <family val="1"/>
      </rPr>
      <t xml:space="preserve"> - consultants/subcontractors.   Include the name of each consultant/subcontractor and the service they are providing.</t>
    </r>
  </si>
  <si>
    <r>
      <t>Materials and Supplies</t>
    </r>
    <r>
      <rPr>
        <i/>
        <sz val="12"/>
        <color theme="1"/>
        <rFont val="Times New Roman"/>
        <family val="1"/>
      </rPr>
      <t xml:space="preserve"> - stationery and office supplies, tools, materials and supplies, books and related material.</t>
    </r>
  </si>
  <si>
    <r>
      <t>Equipment Costs</t>
    </r>
    <r>
      <rPr>
        <i/>
        <sz val="12"/>
        <color theme="1"/>
        <rFont val="Times New Roman"/>
        <family val="1"/>
      </rPr>
      <t xml:space="preserve"> </t>
    </r>
    <r>
      <rPr>
        <b/>
        <i/>
        <sz val="12"/>
        <color theme="1"/>
        <rFont val="Times New Roman"/>
        <family val="1"/>
      </rPr>
      <t>–</t>
    </r>
    <r>
      <rPr>
        <i/>
        <sz val="12"/>
        <color theme="1"/>
        <rFont val="Times New Roman"/>
        <family val="1"/>
      </rPr>
      <t xml:space="preserve"> office equipment and furnishings, telephone networks, information technology equipment, reproduction and printing equipment, and motor vehicles.</t>
    </r>
  </si>
  <si>
    <t>2 CFR 200 Revised defines Equipment as an article of non-expandable tangible personal property having a useful life of more than one (1) year and an acquisition cost which equals or exceeds the lesser of the capitalization level established by the organization for financial statement purposes or $5,000.  All equipment should be placed in this line (this includes items under $1,000.00 such as Laptops, cameras, etc.).</t>
  </si>
  <si>
    <t>Equipment purchases with a cost per single item of $1,000 or greater or an aggregate amount of $5,000 or greater (for example 6 computers at $900 each) or greater requires prior approval. Just because equipment costs are included in your budget submission and your budget is approved, does NOT constitute approval by The Partnership to purchase.  A request for approval to purchase along with small purchase procurement form indicating at least three inquiries from vendors to purchase such items will be required before any purchase is made.  If approved, additional inventory forms will be required.</t>
  </si>
  <si>
    <r>
      <t>Other (Please specify)</t>
    </r>
    <r>
      <rPr>
        <i/>
        <sz val="12"/>
        <color theme="1"/>
        <rFont val="Times New Roman"/>
        <family val="1"/>
      </rPr>
      <t xml:space="preserve"> - expenses that do not fit in the other account categories.</t>
    </r>
  </si>
  <si>
    <r>
      <t xml:space="preserve">Indirect Costs – </t>
    </r>
    <r>
      <rPr>
        <i/>
        <sz val="12"/>
        <color theme="1"/>
        <rFont val="Times New Roman"/>
        <family val="1"/>
      </rPr>
      <t xml:space="preserve">Enter the indirect amount.  If your indirect cost rate is approved by the federal government, include the approval letter.If the amount entered is from your written cost allocation plan, a cost allocation plan is required to be submitted with this budget submission.  Failure to comply will delay approval of your  budget.   </t>
    </r>
  </si>
  <si>
    <t xml:space="preserve">Indirect Cost Rate: </t>
  </si>
  <si>
    <t xml:space="preserve">Description: </t>
  </si>
  <si>
    <r>
      <t xml:space="preserve">Indirect Costs – </t>
    </r>
    <r>
      <rPr>
        <i/>
        <sz val="12"/>
        <color theme="1"/>
        <rFont val="Times New Roman"/>
        <family val="1"/>
      </rPr>
      <t xml:space="preserve">Enter the indirect amount.  If your indirect cost rate is approved by the federal government, include the approval letter. If the amount entered is from your written cost allocation plan, </t>
    </r>
    <r>
      <rPr>
        <b/>
        <i/>
        <u/>
        <sz val="12"/>
        <color theme="1"/>
        <rFont val="Times New Roman"/>
        <family val="1"/>
      </rPr>
      <t>a cost allocation plan is required to be submitted with this budget submission to be approved by the Partnership for use in your contract.  Failure to comply will delay approval of your  budget</t>
    </r>
    <r>
      <rPr>
        <b/>
        <i/>
        <sz val="12"/>
        <color theme="1"/>
        <rFont val="Times New Roman"/>
        <family val="1"/>
      </rPr>
      <t xml:space="preserve">.  </t>
    </r>
    <r>
      <rPr>
        <i/>
        <sz val="12"/>
        <color theme="1"/>
        <rFont val="Times New Roman"/>
        <family val="1"/>
      </rPr>
      <t>The Partnership will not approve a cost allocation plan rate greater than 10%.</t>
    </r>
    <r>
      <rPr>
        <b/>
        <i/>
        <sz val="12"/>
        <color theme="1"/>
        <rFont val="Times New Roman"/>
        <family val="1"/>
      </rPr>
      <t xml:space="preserve">  If your agency has a federally approved indirect cost rate or State approved rate, it must be submitted with your budget submission.</t>
    </r>
  </si>
  <si>
    <r>
      <t>Fixed Fee -</t>
    </r>
    <r>
      <rPr>
        <i/>
        <sz val="12"/>
        <color theme="1"/>
        <rFont val="Times New Roman"/>
        <family val="1"/>
      </rPr>
      <t xml:space="preserve"> Estimate fixed fee amount based on criteria found in 2 CFR 200.201,332.   Also, please refer to the WIOA Policy Letter – Cost Plus Fixed Fee Policy. If you have an indirect cost rate approved by the Federal Government, please attach supporting documentation.   </t>
    </r>
  </si>
  <si>
    <r>
      <rPr>
        <b/>
        <i/>
        <sz val="12"/>
        <color theme="1"/>
        <rFont val="Times New Roman"/>
        <family val="1"/>
      </rPr>
      <t>Work‐based Training:</t>
    </r>
    <r>
      <rPr>
        <i/>
        <sz val="12"/>
        <color theme="1"/>
        <rFont val="Times New Roman"/>
        <family val="1"/>
      </rPr>
      <t xml:space="preserve"> Includes on‐the‐job training and work experience as outlined in proposed rulemaking at 2 CFR 200.472</t>
    </r>
  </si>
  <si>
    <t>If using figures in the Work Based Learning Columns in Forms 2, 2A, or 3, summarize the calculations used to arrive at the numbers for each employee and cost category here.</t>
  </si>
  <si>
    <r>
      <t>Stipend</t>
    </r>
    <r>
      <rPr>
        <i/>
        <sz val="12"/>
        <color theme="1"/>
        <rFont val="Times New Roman"/>
        <family val="1"/>
      </rPr>
      <t xml:space="preserve"> – Stipends can be offered in lieu of wages.  A stipend is usually a fixed regular amount given for participation/completion of an activity. If applicable, these costs may count toward the 22% work-based component. Consider adding definition from Budget Instructions to remain consistent: Learning-based positions rather than an actual work assignment.  If the employer would have to hire someone to complete the tasks the participant is doing, then that is considered Paid Work Experience and not a stipend.  If the participant is in a position in which there is no benefit to the employer or does not replace a paid employee position, then it is considered a stipend (i.e. job shadowing or learning Microsoft office). As a fixed rate, a Stipend would be in lieu of wages when the assignment was unpaid (i.e. completing an orientation session for an impending work assignment).</t>
    </r>
  </si>
  <si>
    <r>
      <t xml:space="preserve">Customized Training – </t>
    </r>
    <r>
      <rPr>
        <i/>
        <sz val="12"/>
        <color theme="1"/>
        <rFont val="Times New Roman"/>
        <family val="1"/>
      </rPr>
      <t>Expenses for training designed to meet the special requirements of an employer or group of employers, conducted with a commitment by the employer to employ all individuals upon successful completion of training.  Under WIOA employers were required to pay at least 50% of the cost of the training; however, WIOA removes the precise figure and says that the employer must pay for a significant cost of the training (2 CFR 200.472).</t>
    </r>
  </si>
  <si>
    <r>
      <rPr>
        <b/>
        <i/>
        <sz val="12"/>
        <color theme="1"/>
        <rFont val="Times New Roman"/>
        <family val="1"/>
      </rPr>
      <t>On‐the‐job training (OJT):</t>
    </r>
    <r>
      <rPr>
        <i/>
        <sz val="12"/>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</si>
  <si>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t xml:space="preserve">Work Experience Wages – Cost associated with a planned, structured, time-limited learning </t>
    </r>
    <r>
      <rPr>
        <i/>
        <sz val="12"/>
        <color theme="1"/>
        <rFont val="Times New Roman"/>
        <family val="1"/>
      </rPr>
      <t>experience that takes places in a workplace as a work experience, internship or job shadowing (2 CFR 200.472).  This also includes the wages and staff costs for the development and management of the work experience.</t>
    </r>
  </si>
  <si>
    <r>
      <t xml:space="preserve">Work Experience Taxes - </t>
    </r>
    <r>
      <rPr>
        <i/>
        <sz val="12"/>
        <color theme="1"/>
        <rFont val="Times New Roman"/>
        <family val="1"/>
      </rPr>
      <t>Taxes paid on salary cost for WIOA participants that represent hours worked in work-based training, including internships.</t>
    </r>
  </si>
  <si>
    <r>
      <t xml:space="preserve">Occupational Training, ITA: </t>
    </r>
    <r>
      <rPr>
        <i/>
        <sz val="12"/>
        <color theme="1"/>
        <rFont val="Times New Roman"/>
        <family val="1"/>
      </rPr>
      <t>Training that prepares the student for entry into a particular occupation or set of occupations. All payments made to a training institution or training provider for occupational classroom training authorized pursuant to an Individual Training Account (ITA).</t>
    </r>
  </si>
  <si>
    <r>
      <t xml:space="preserve">Occupational Training Other: </t>
    </r>
    <r>
      <rPr>
        <i/>
        <sz val="12"/>
        <color theme="1"/>
        <rFont val="Times New Roman"/>
        <family val="1"/>
      </rPr>
      <t>All payments made to a training institution, training provider, including community based organizations, or other private organization of demonstrated effectiveness, for occupational classroom training authorized pursuant to a contract for training services, or other contractual arrangement that constitutes an exception to the use of an ITA.</t>
    </r>
  </si>
  <si>
    <r>
      <rPr>
        <b/>
        <i/>
        <sz val="12"/>
        <color theme="1"/>
        <rFont val="Times New Roman"/>
        <family val="1"/>
      </rPr>
      <t>Academic Remedial Training / Pre‐vocational Services</t>
    </r>
    <r>
      <rPr>
        <i/>
        <sz val="12"/>
        <color theme="1"/>
        <rFont val="Times New Roman"/>
        <family val="1"/>
      </rPr>
      <t>: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</si>
  <si>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t>Incentive</t>
    </r>
    <r>
      <rPr>
        <i/>
        <sz val="12"/>
        <color theme="1"/>
        <rFont val="Times New Roman"/>
        <family val="1"/>
      </rPr>
      <t>- Payment to a registrant for the successful participation and achievement of expected outcomes as defined in the registrant’s ISS- must be linked to an achievement and must be tied to training and education, work readiness skills and/or an occupational skill-attainment goal identified in the ISS.  Meant to reward Youth participants for previously agreed upon milestones, such as attaining GED or finishing first week of work.</t>
    </r>
  </si>
  <si>
    <r>
      <t>Internships</t>
    </r>
    <r>
      <rPr>
        <i/>
        <sz val="12"/>
        <color theme="1"/>
        <rFont val="Times New Roman"/>
        <family val="1"/>
      </rPr>
      <t>- Short-term worksite experience during which Youth completes a planned series of activities, set of learning objectives, or project(s) designed to give a broad understanding of a business or occupational area.</t>
    </r>
    <r>
      <rPr>
        <i/>
        <sz val="12"/>
        <color rgb="FFFF0000"/>
        <rFont val="Times New Roman"/>
        <family val="1"/>
      </rPr>
      <t xml:space="preserve"> </t>
    </r>
  </si>
  <si>
    <r>
      <t>Supportive Services</t>
    </r>
    <r>
      <rPr>
        <i/>
        <sz val="12"/>
        <color theme="1"/>
        <rFont val="Times New Roman"/>
        <family val="1"/>
      </rPr>
      <t xml:space="preserve"> –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 related payments to WIOA registrants in training. Costs of bus passes, uniforms, physicals, childcare, etc. for participants who are enrolled in the training courses or participating in activities that contribute to attaining goals set forth in ISS.</t>
    </r>
  </si>
  <si>
    <t>FORM 1B</t>
  </si>
  <si>
    <t>YOUTH BUDGET REVISION SUMMARY</t>
  </si>
  <si>
    <t>E.. Contract Number:</t>
  </si>
  <si>
    <t>H. FEIN#:</t>
  </si>
  <si>
    <r>
      <rPr>
        <b/>
        <i/>
        <sz val="12"/>
        <color theme="1"/>
        <rFont val="Calibri"/>
        <family val="2"/>
        <scheme val="minor"/>
      </rPr>
      <t>Current Budge</t>
    </r>
    <r>
      <rPr>
        <b/>
        <i/>
        <sz val="11"/>
        <color theme="1"/>
        <rFont val="Calibri"/>
        <family val="2"/>
        <scheme val="minor"/>
      </rPr>
      <t xml:space="preserve">t
</t>
    </r>
    <r>
      <rPr>
        <b/>
        <i/>
        <sz val="9"/>
        <color theme="1"/>
        <rFont val="Calibri"/>
        <family val="2"/>
        <scheme val="minor"/>
      </rPr>
      <t>In-School</t>
    </r>
  </si>
  <si>
    <r>
      <rPr>
        <b/>
        <i/>
        <sz val="11"/>
        <color theme="1"/>
        <rFont val="Calibri"/>
        <family val="2"/>
        <scheme val="minor"/>
      </rPr>
      <t>Current Budget
O</t>
    </r>
    <r>
      <rPr>
        <b/>
        <i/>
        <sz val="9"/>
        <color theme="1"/>
        <rFont val="Calibri"/>
        <family val="2"/>
        <scheme val="minor"/>
      </rPr>
      <t>ut-of School</t>
    </r>
  </si>
  <si>
    <r>
      <rPr>
        <b/>
        <i/>
        <sz val="11"/>
        <color theme="1"/>
        <rFont val="Calibri"/>
        <family val="2"/>
        <scheme val="minor"/>
      </rPr>
      <t>Adjustments
(</t>
    </r>
    <r>
      <rPr>
        <b/>
        <i/>
        <sz val="9"/>
        <color theme="1"/>
        <rFont val="Calibri"/>
        <family val="2"/>
        <scheme val="minor"/>
      </rPr>
      <t>Increase/Decrease)</t>
    </r>
  </si>
  <si>
    <r>
      <rPr>
        <b/>
        <i/>
        <sz val="11"/>
        <color theme="1"/>
        <rFont val="Calibri"/>
        <family val="2"/>
        <scheme val="minor"/>
      </rPr>
      <t xml:space="preserve">Revised Budget  </t>
    </r>
    <r>
      <rPr>
        <b/>
        <i/>
        <sz val="9"/>
        <color theme="1"/>
        <rFont val="Calibri"/>
        <family val="2"/>
        <scheme val="minor"/>
      </rPr>
      <t xml:space="preserve">  In-School</t>
    </r>
  </si>
  <si>
    <r>
      <rPr>
        <b/>
        <i/>
        <sz val="11"/>
        <color theme="1"/>
        <rFont val="Calibri"/>
        <family val="2"/>
        <scheme val="minor"/>
      </rPr>
      <t>Revised Budget</t>
    </r>
    <r>
      <rPr>
        <b/>
        <i/>
        <sz val="9"/>
        <color theme="1"/>
        <rFont val="Calibri"/>
        <family val="2"/>
        <scheme val="minor"/>
      </rPr>
      <t xml:space="preserve"> Out of School</t>
    </r>
  </si>
  <si>
    <t>Total
Revised Budget</t>
  </si>
  <si>
    <t>% Support Services (must be 3% or greater of total grant)</t>
  </si>
  <si>
    <t>J.  Sub-grantee Authorization</t>
  </si>
  <si>
    <t>K.  Chicago Cook Workforce Partnership Authorization</t>
  </si>
  <si>
    <t>Signature of Sub-grantee Official                   Date</t>
  </si>
  <si>
    <t xml:space="preserve">Signature </t>
  </si>
  <si>
    <t>Make sure Budget Revision Recap Form 1C is included with this Budget Revision Summary form Form 1B</t>
  </si>
  <si>
    <t>FORM 1C</t>
  </si>
  <si>
    <t>YOUTH BUDGET REVISION RECAP</t>
  </si>
  <si>
    <t>I. Budget Summary</t>
  </si>
  <si>
    <t>Stipend</t>
  </si>
  <si>
    <t>Customized Training</t>
  </si>
  <si>
    <t>Work Experience</t>
  </si>
  <si>
    <t>% of Work based learning  (Out of School Youth only)</t>
  </si>
  <si>
    <t>% of Work based learning including staff costs</t>
  </si>
  <si>
    <t>Karin Norington-Reaves</t>
  </si>
  <si>
    <t>Note:  This form must accompany all Youth contract modification requests.</t>
  </si>
  <si>
    <t>Make sure Budget Revision Summary Form 1B reflects the correct totals from this Budget Recap form 1C before applying authorize signature.</t>
  </si>
  <si>
    <t>Direct Training-Work Experience</t>
  </si>
  <si>
    <t>THE PARTNERSHIP</t>
  </si>
  <si>
    <t>Delegate Agency Chart of Accounts</t>
  </si>
  <si>
    <t>Cost Categories</t>
  </si>
  <si>
    <t>Supportive Services</t>
  </si>
  <si>
    <t>Staff Salary and Wages</t>
  </si>
  <si>
    <t>Temporary Employees</t>
  </si>
  <si>
    <t>Professional Services</t>
  </si>
  <si>
    <t>Other Supportive Services</t>
  </si>
  <si>
    <t>Staff Fringe Benefits</t>
  </si>
  <si>
    <t>Prof &amp; Tech Membership Fees</t>
  </si>
  <si>
    <t>Child Care</t>
  </si>
  <si>
    <t>Consultants</t>
  </si>
  <si>
    <t>Clothing</t>
  </si>
  <si>
    <t>Payroll Taxes</t>
  </si>
  <si>
    <t xml:space="preserve">Eye Glasses </t>
  </si>
  <si>
    <t>Dental Care</t>
  </si>
  <si>
    <t>Health Care</t>
  </si>
  <si>
    <t>Group Health Insurance</t>
  </si>
  <si>
    <t>Training Supplies</t>
  </si>
  <si>
    <t>Testing Fees</t>
  </si>
  <si>
    <t>Group Life Insurance</t>
  </si>
  <si>
    <t>Assessment Tools</t>
  </si>
  <si>
    <t>Transportation</t>
  </si>
  <si>
    <t>Pension Admin</t>
  </si>
  <si>
    <t>Book, Periodicals &amp; Publishing</t>
  </si>
  <si>
    <t>Needs Based Payments</t>
  </si>
  <si>
    <t>401K Admin</t>
  </si>
  <si>
    <t>Computer Operation Supplies</t>
  </si>
  <si>
    <t>401K Employer Match</t>
  </si>
  <si>
    <t>Instructional Supplies</t>
  </si>
  <si>
    <t>Social Security Medicare</t>
  </si>
  <si>
    <t>Office Supplies</t>
  </si>
  <si>
    <t>Unemployment Compensation</t>
  </si>
  <si>
    <t>Vision Care</t>
  </si>
  <si>
    <t>Workmen's Compensation</t>
  </si>
  <si>
    <t>Computer &amp; Equipment</t>
  </si>
  <si>
    <t>Tuition Reimbursement</t>
  </si>
  <si>
    <t>Other (please specify)</t>
  </si>
  <si>
    <t>Conferences/Workshops</t>
  </si>
  <si>
    <t>Incentive Programs</t>
  </si>
  <si>
    <t>Staff Training</t>
  </si>
  <si>
    <t>Special Programs</t>
  </si>
  <si>
    <t>Registration Fees</t>
  </si>
  <si>
    <t>Recognition Events and Activities</t>
  </si>
  <si>
    <t>Local Travel</t>
  </si>
  <si>
    <t>Fixed Fee</t>
  </si>
  <si>
    <t>Out of Town Travel</t>
  </si>
  <si>
    <t>Profit</t>
  </si>
  <si>
    <t>Furniture &amp; Fixture</t>
  </si>
  <si>
    <t>Lease Expense</t>
  </si>
  <si>
    <t>Software</t>
  </si>
  <si>
    <t>Depreciation Expense</t>
  </si>
  <si>
    <t>Accounting</t>
  </si>
  <si>
    <t>Auditing</t>
  </si>
  <si>
    <t>Occupational Classroom Training ITAs</t>
  </si>
  <si>
    <t>Cell Phones</t>
  </si>
  <si>
    <t>Occupational Classroom Training Non ITAs</t>
  </si>
  <si>
    <t>Payroll Processing Fees</t>
  </si>
  <si>
    <t>Telephone</t>
  </si>
  <si>
    <t>Bridge Programs</t>
  </si>
  <si>
    <t>Business Owners Insurance</t>
  </si>
  <si>
    <t>Stipends</t>
  </si>
  <si>
    <t>Directors &amp; Officers Insurance</t>
  </si>
  <si>
    <t>Errors &amp; Omissions</t>
  </si>
  <si>
    <t>Insurance-multi-peril</t>
  </si>
  <si>
    <t>On-the-Job Training OJT</t>
  </si>
  <si>
    <t>Professional Insurance</t>
  </si>
  <si>
    <t>Paid Work Experience-Wages</t>
  </si>
  <si>
    <t>Unemployment Insurance</t>
  </si>
  <si>
    <t>Paid Work Experience-Fringe</t>
  </si>
  <si>
    <t>Advertising/Marketing</t>
  </si>
  <si>
    <t>Paid Work Experience-Taxes</t>
  </si>
  <si>
    <t>Conference Calls</t>
  </si>
  <si>
    <t>Apprenticeships/Internships</t>
  </si>
  <si>
    <t>Delivery &amp; Postage</t>
  </si>
  <si>
    <t>Duplication &amp; Printing</t>
  </si>
  <si>
    <t>Maintenance - Computer &amp; Equipment</t>
  </si>
  <si>
    <t>Maintenance - Facility/Office</t>
  </si>
  <si>
    <t>Maintenance - Other</t>
  </si>
  <si>
    <t>Meeting Expenses</t>
  </si>
  <si>
    <t>Subscription/Membership Dues</t>
  </si>
  <si>
    <t>Utilities</t>
  </si>
  <si>
    <t>Occupancy - Rent</t>
  </si>
  <si>
    <t>Occupancy-Tenant Service</t>
  </si>
  <si>
    <t>Rent - Other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</si>
</sst>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s>
  <fonts count="38">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u/>
      <sz val="10"/>
      <color theme="10"/>
      <name val="Arial"/>
      <family val="2"/>
    </font>
    <font>
      <sz val="18"/>
      <color theme="1"/>
      <name val="Times New Roman"/>
      <family val="1"/>
    </font>
    <font>
      <sz val="11"/>
      <color theme="1"/>
      <name val="Times New Roman"/>
      <family val="1"/>
    </font>
    <font>
      <b/>
      <sz val="16"/>
      <color theme="1"/>
      <name val="Times New Roman"/>
      <family val="1"/>
    </font>
    <font>
      <b/>
      <sz val="11"/>
      <color theme="1"/>
      <name val="Times New Roman"/>
      <family val="1"/>
    </font>
    <font>
      <u/>
      <sz val="11"/>
      <color theme="1"/>
      <name val="Calibri"/>
      <family val="2"/>
      <scheme val="minor"/>
    </font>
    <font>
      <b/>
      <i/>
      <sz val="11"/>
      <color theme="1"/>
      <name val="Times New Roman"/>
      <family val="1"/>
    </font>
    <font>
      <i/>
      <sz val="10"/>
      <color theme="1"/>
      <name val="Calibri"/>
      <family val="2"/>
      <scheme val="minor"/>
    </font>
    <font>
      <sz val="11"/>
      <name val="Calibri"/>
      <family val="2"/>
      <scheme val="minor"/>
    </font>
    <font>
      <b/>
      <sz val="11"/>
      <name val="Calibri"/>
      <family val="2"/>
      <scheme val="minor"/>
    </font>
    <font>
      <i/>
      <sz val="11"/>
      <color theme="1"/>
      <name val="Calibri"/>
      <family val="2"/>
      <scheme val="minor"/>
    </font>
    <font>
      <i/>
      <sz val="8"/>
      <color theme="1"/>
      <name val="Tahoma"/>
      <family val="2"/>
    </font>
    <font>
      <b/>
      <i/>
      <sz val="11"/>
      <color theme="1"/>
      <name val="Calibri"/>
      <family val="2"/>
      <scheme val="minor"/>
    </font>
    <font>
      <i/>
      <sz val="12"/>
      <color theme="1"/>
      <name val="Calibri"/>
      <family val="2"/>
      <scheme val="minor"/>
    </font>
    <font>
      <b/>
      <i/>
      <sz val="12"/>
      <color theme="1"/>
      <name val="Calibri"/>
      <family val="2"/>
      <scheme val="minor"/>
    </font>
    <font>
      <i/>
      <sz val="9"/>
      <color theme="1"/>
      <name val="Calibri"/>
      <family val="2"/>
      <scheme val="minor"/>
    </font>
    <font>
      <b/>
      <i/>
      <sz val="9"/>
      <color theme="1"/>
      <name val="Calibri"/>
      <family val="2"/>
      <scheme val="minor"/>
    </font>
    <font>
      <b/>
      <i/>
      <sz val="10"/>
      <color theme="1"/>
      <name val="Calibri"/>
      <family val="2"/>
      <scheme val="minor"/>
    </font>
    <font>
      <i/>
      <sz val="10"/>
      <color indexed="8"/>
      <name val="Calibri"/>
      <family val="2"/>
    </font>
    <font>
      <b/>
      <i/>
      <sz val="9"/>
      <color indexed="8"/>
      <name val="Calibri"/>
      <family val="2"/>
    </font>
    <font>
      <i/>
      <sz val="9"/>
      <color indexed="8"/>
      <name val="Calibri"/>
      <family val="2"/>
    </font>
    <font>
      <sz val="8"/>
      <name val="Calibri"/>
      <family val="2"/>
      <scheme val="minor"/>
    </font>
    <font>
      <b/>
      <i/>
      <sz val="8"/>
      <color theme="1"/>
      <name val="Calibri"/>
      <family val="2"/>
      <scheme val="minor"/>
    </font>
    <font>
      <b/>
      <i/>
      <sz val="10"/>
      <name val="Calibri"/>
      <family val="2"/>
      <scheme val="minor"/>
    </font>
    <font>
      <b/>
      <i/>
      <sz val="14"/>
      <color theme="1"/>
      <name val="Calibri"/>
      <family val="2"/>
      <scheme val="minor"/>
    </font>
    <font>
      <i/>
      <sz val="12"/>
      <color theme="1"/>
      <name val="Times New Roman"/>
      <family val="1"/>
    </font>
    <font>
      <b/>
      <i/>
      <sz val="12"/>
      <color theme="1"/>
      <name val="Times New Roman"/>
      <family val="1"/>
    </font>
    <font>
      <i/>
      <u/>
      <sz val="12"/>
      <color theme="1"/>
      <name val="Times New Roman"/>
      <family val="1"/>
    </font>
    <font>
      <i/>
      <sz val="12"/>
      <color rgb="FFFF0000"/>
      <name val="Times New Roman"/>
      <family val="1"/>
    </font>
    <font>
      <b/>
      <i/>
      <sz val="12"/>
      <color rgb="FFFF0000"/>
      <name val="Times New Roman"/>
      <family val="1"/>
    </font>
    <font>
      <b/>
      <i/>
      <u/>
      <sz val="12"/>
      <color theme="1"/>
      <name val="Times New Roman"/>
      <family val="1"/>
    </font>
    <font>
      <i/>
      <sz val="12"/>
      <color rgb="FFC0C0C0"/>
      <name val="Times New Roman"/>
      <family val="1"/>
    </font>
    <font>
      <b/>
      <i/>
      <sz val="16"/>
      <color theme="1"/>
      <name val="Times New Roman"/>
      <family val="1"/>
    </font>
    <font>
      <b/>
      <i/>
      <sz val="18"/>
      <color theme="1"/>
      <name val="Times New Roman"/>
      <family val="1"/>
    </font>
  </fonts>
  <fills count="1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C0C0C0"/>
        <bgColor indexed="64"/>
      </patternFill>
    </fill>
    <fill>
      <patternFill patternType="solid">
        <fgColor rgb="FF00B0F0"/>
        <bgColor indexed="64"/>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3">
    <xf numFmtId="0" fontId="0"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44"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3" fillId="0" borderId="0"/>
    <xf numFmtId="9" fontId="2" fillId="0" borderId="0" applyFont="0" applyFill="0" applyBorder="0" applyAlignment="0" applyProtection="0"/>
    <xf numFmtId="43" fontId="2" fillId="0" borderId="0" applyFont="0" applyFill="0" applyBorder="0" applyAlignment="0" applyProtection="0"/>
  </cellStyleXfs>
  <cellXfs count="457">
    <xf numFmtId="0" fontId="0" fillId="0" borderId="0" xfId="0"/>
    <xf numFmtId="0" fontId="6" fillId="0" borderId="0" xfId="0" applyFont="1"/>
    <xf numFmtId="0" fontId="6" fillId="0" borderId="23" xfId="0" applyFont="1" applyBorder="1"/>
    <xf numFmtId="0" fontId="6" fillId="0" borderId="11" xfId="0" applyFont="1" applyBorder="1"/>
    <xf numFmtId="0" fontId="6" fillId="0" borderId="5" xfId="0" applyFont="1" applyBorder="1"/>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6" fillId="0" borderId="2" xfId="0" applyFont="1" applyBorder="1"/>
    <xf numFmtId="0" fontId="6" fillId="0" borderId="27" xfId="0" applyFont="1" applyBorder="1" applyAlignment="1">
      <alignment horizontal="center"/>
    </xf>
    <xf numFmtId="0" fontId="8" fillId="0" borderId="28" xfId="0" applyFont="1" applyBorder="1" applyAlignment="1">
      <alignment horizontal="center"/>
    </xf>
    <xf numFmtId="0" fontId="6" fillId="2" borderId="24" xfId="0" applyFont="1" applyFill="1" applyBorder="1" applyAlignment="1">
      <alignment horizontal="center"/>
    </xf>
    <xf numFmtId="0" fontId="6" fillId="2" borderId="30" xfId="0" applyFont="1" applyFill="1" applyBorder="1"/>
    <xf numFmtId="0" fontId="6" fillId="2" borderId="22" xfId="0" applyFont="1" applyFill="1" applyBorder="1" applyAlignment="1">
      <alignment horizontal="center"/>
    </xf>
    <xf numFmtId="0" fontId="6" fillId="2" borderId="31" xfId="0" applyFont="1" applyFill="1" applyBorder="1"/>
    <xf numFmtId="0" fontId="6" fillId="5" borderId="22" xfId="0" applyFont="1" applyFill="1" applyBorder="1" applyAlignment="1">
      <alignment horizontal="center"/>
    </xf>
    <xf numFmtId="0" fontId="6" fillId="5" borderId="31" xfId="0" applyFont="1" applyFill="1" applyBorder="1"/>
    <xf numFmtId="0" fontId="6" fillId="0" borderId="25" xfId="0" applyFont="1" applyBorder="1" applyAlignment="1">
      <alignment horizontal="center"/>
    </xf>
    <xf numFmtId="0" fontId="6" fillId="0" borderId="14" xfId="0" applyFont="1" applyBorder="1"/>
    <xf numFmtId="0" fontId="6" fillId="0" borderId="3" xfId="0" applyFont="1" applyBorder="1"/>
    <xf numFmtId="0" fontId="8" fillId="0" borderId="5" xfId="0" applyFont="1" applyBorder="1" applyAlignment="1">
      <alignment horizontal="center" vertical="center"/>
    </xf>
    <xf numFmtId="0" fontId="6" fillId="2" borderId="5" xfId="0" applyFont="1" applyFill="1" applyBorder="1" applyAlignment="1">
      <alignment horizontal="center"/>
    </xf>
    <xf numFmtId="0" fontId="6" fillId="2" borderId="5" xfId="0" applyFont="1" applyFill="1" applyBorder="1"/>
    <xf numFmtId="0" fontId="6" fillId="6" borderId="22" xfId="0" applyFont="1" applyFill="1" applyBorder="1" applyAlignment="1">
      <alignment horizontal="center"/>
    </xf>
    <xf numFmtId="0" fontId="6" fillId="6" borderId="31" xfId="0" applyFont="1" applyFill="1" applyBorder="1"/>
    <xf numFmtId="0" fontId="6" fillId="0" borderId="4" xfId="0" applyFont="1" applyBorder="1"/>
    <xf numFmtId="0" fontId="6" fillId="0" borderId="14" xfId="0" applyFont="1" applyBorder="1" applyAlignment="1">
      <alignment horizontal="center"/>
    </xf>
    <xf numFmtId="0" fontId="6" fillId="5" borderId="24" xfId="0" applyFont="1" applyFill="1" applyBorder="1" applyAlignment="1">
      <alignment horizontal="center"/>
    </xf>
    <xf numFmtId="0" fontId="6" fillId="5" borderId="30" xfId="0" applyFont="1" applyFill="1" applyBorder="1"/>
    <xf numFmtId="0" fontId="6" fillId="0" borderId="23" xfId="0" applyFont="1" applyBorder="1" applyAlignment="1">
      <alignment horizontal="center"/>
    </xf>
    <xf numFmtId="0" fontId="7" fillId="0" borderId="28" xfId="0" applyFont="1" applyBorder="1" applyAlignment="1">
      <alignment horizontal="center" vertical="center"/>
    </xf>
    <xf numFmtId="0" fontId="6" fillId="4" borderId="5" xfId="0" applyFont="1" applyFill="1" applyBorder="1" applyAlignment="1">
      <alignment horizontal="center"/>
    </xf>
    <xf numFmtId="0" fontId="6" fillId="4" borderId="31" xfId="0" applyFont="1" applyFill="1" applyBorder="1"/>
    <xf numFmtId="0" fontId="8" fillId="4" borderId="31" xfId="0" applyFont="1" applyFill="1" applyBorder="1" applyAlignment="1">
      <alignment horizontal="center"/>
    </xf>
    <xf numFmtId="0" fontId="6" fillId="2" borderId="25" xfId="0" applyFont="1" applyFill="1" applyBorder="1" applyAlignment="1">
      <alignment horizontal="center"/>
    </xf>
    <xf numFmtId="0" fontId="6" fillId="2" borderId="32" xfId="0" applyFont="1" applyFill="1" applyBorder="1"/>
    <xf numFmtId="0" fontId="6" fillId="4" borderId="5" xfId="0" applyFont="1" applyFill="1" applyBorder="1"/>
    <xf numFmtId="0" fontId="0" fillId="2" borderId="0" xfId="0" applyFill="1"/>
    <xf numFmtId="0" fontId="0" fillId="7" borderId="0" xfId="0" applyFill="1"/>
    <xf numFmtId="0" fontId="0" fillId="5" borderId="0" xfId="0" applyFill="1"/>
    <xf numFmtId="0" fontId="6" fillId="6" borderId="24" xfId="0" applyFont="1" applyFill="1" applyBorder="1" applyAlignment="1">
      <alignment horizontal="center"/>
    </xf>
    <xf numFmtId="0" fontId="6" fillId="6" borderId="30" xfId="0" applyFont="1" applyFill="1" applyBorder="1"/>
    <xf numFmtId="0" fontId="8" fillId="0" borderId="5" xfId="0" applyFont="1" applyBorder="1" applyAlignment="1">
      <alignment horizontal="center"/>
    </xf>
    <xf numFmtId="0" fontId="8" fillId="2" borderId="24" xfId="0" applyFont="1" applyFill="1" applyBorder="1" applyAlignment="1">
      <alignment horizontal="center"/>
    </xf>
    <xf numFmtId="0" fontId="8" fillId="0" borderId="27" xfId="0" applyFont="1" applyBorder="1"/>
    <xf numFmtId="0" fontId="8" fillId="0" borderId="27" xfId="0" applyFont="1" applyBorder="1" applyAlignment="1">
      <alignment horizontal="center"/>
    </xf>
    <xf numFmtId="0" fontId="6" fillId="0" borderId="24" xfId="0" applyFont="1" applyBorder="1" applyAlignment="1">
      <alignment horizontal="center"/>
    </xf>
    <xf numFmtId="0" fontId="6" fillId="0" borderId="30" xfId="0" applyFont="1" applyBorder="1"/>
    <xf numFmtId="0" fontId="6" fillId="9" borderId="22" xfId="0" applyFont="1" applyFill="1" applyBorder="1" applyAlignment="1">
      <alignment horizontal="center"/>
    </xf>
    <xf numFmtId="0" fontId="6" fillId="9" borderId="31" xfId="0" applyFont="1" applyFill="1" applyBorder="1"/>
    <xf numFmtId="0" fontId="6" fillId="6" borderId="5" xfId="0" applyFont="1" applyFill="1" applyBorder="1" applyAlignment="1">
      <alignment horizontal="center"/>
    </xf>
    <xf numFmtId="0" fontId="6" fillId="6" borderId="5" xfId="0" applyFont="1" applyFill="1" applyBorder="1"/>
    <xf numFmtId="0" fontId="10" fillId="0" borderId="28" xfId="0" applyFont="1" applyBorder="1" applyAlignment="1">
      <alignment horizontal="center"/>
    </xf>
    <xf numFmtId="0" fontId="0" fillId="9" borderId="0" xfId="0" applyFill="1"/>
    <xf numFmtId="0" fontId="6" fillId="2" borderId="23" xfId="0" applyFont="1" applyFill="1" applyBorder="1" applyAlignment="1">
      <alignment horizontal="center"/>
    </xf>
    <xf numFmtId="0" fontId="6" fillId="2" borderId="29" xfId="0" applyFont="1" applyFill="1" applyBorder="1"/>
    <xf numFmtId="0" fontId="6" fillId="2" borderId="37" xfId="0" applyFont="1" applyFill="1" applyBorder="1" applyAlignment="1">
      <alignment horizontal="center"/>
    </xf>
    <xf numFmtId="0" fontId="6" fillId="2" borderId="38" xfId="0" applyFont="1" applyFill="1" applyBorder="1"/>
    <xf numFmtId="0" fontId="6" fillId="2" borderId="39" xfId="0" applyFont="1" applyFill="1" applyBorder="1" applyAlignment="1">
      <alignment horizontal="center"/>
    </xf>
    <xf numFmtId="0" fontId="0" fillId="0" borderId="0" xfId="0"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4" fillId="0" borderId="0" xfId="0" applyFont="1"/>
    <xf numFmtId="0" fontId="14" fillId="0" borderId="0" xfId="0" applyFont="1" applyProtection="1">
      <protection locked="0"/>
    </xf>
    <xf numFmtId="0" fontId="15" fillId="0" borderId="0" xfId="0" applyFont="1"/>
    <xf numFmtId="0" fontId="14" fillId="0" borderId="0" xfId="0" applyFont="1" applyAlignment="1">
      <alignment vertical="center"/>
    </xf>
    <xf numFmtId="0" fontId="14" fillId="0" borderId="1" xfId="0" applyFont="1" applyBorder="1" applyAlignment="1">
      <alignment horizontal="centerContinuous"/>
    </xf>
    <xf numFmtId="0" fontId="19" fillId="0" borderId="6" xfId="0" applyFont="1" applyBorder="1"/>
    <xf numFmtId="0" fontId="19" fillId="0" borderId="7" xfId="0" quotePrefix="1" applyFont="1" applyBorder="1" applyAlignment="1">
      <alignment horizontal="center"/>
    </xf>
    <xf numFmtId="0" fontId="19" fillId="0" borderId="8" xfId="0" applyFont="1" applyBorder="1"/>
    <xf numFmtId="0" fontId="19" fillId="0" borderId="11" xfId="0" quotePrefix="1" applyFont="1" applyBorder="1" applyAlignment="1">
      <alignment horizontal="center"/>
    </xf>
    <xf numFmtId="0" fontId="19" fillId="0" borderId="3" xfId="0" quotePrefix="1" applyFont="1" applyBorder="1" applyAlignment="1">
      <alignment horizontal="centerContinuous"/>
    </xf>
    <xf numFmtId="0" fontId="19" fillId="0" borderId="2" xfId="0" quotePrefix="1" applyFont="1" applyBorder="1" applyAlignment="1">
      <alignment horizontal="centerContinuous"/>
    </xf>
    <xf numFmtId="0" fontId="19" fillId="0" borderId="4" xfId="0" quotePrefix="1" applyFont="1" applyBorder="1" applyAlignment="1">
      <alignment horizontal="centerContinuous"/>
    </xf>
    <xf numFmtId="0" fontId="19" fillId="0" borderId="0" xfId="0" applyFont="1" applyProtection="1">
      <protection locked="0"/>
    </xf>
    <xf numFmtId="0" fontId="20" fillId="0" borderId="14"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Protection="1">
      <protection locked="0"/>
    </xf>
    <xf numFmtId="164" fontId="11" fillId="0" borderId="5" xfId="0" applyNumberFormat="1" applyFont="1" applyBorder="1"/>
    <xf numFmtId="9" fontId="11" fillId="0" borderId="5" xfId="12" applyFont="1" applyBorder="1" applyAlignment="1" applyProtection="1">
      <alignment vertical="center"/>
    </xf>
    <xf numFmtId="0" fontId="11" fillId="0" borderId="0" xfId="0" applyFont="1" applyProtection="1">
      <protection locked="0"/>
    </xf>
    <xf numFmtId="42" fontId="11" fillId="0" borderId="5" xfId="0" applyNumberFormat="1" applyFont="1" applyBorder="1"/>
    <xf numFmtId="0" fontId="21" fillId="0" borderId="0" xfId="0" applyFont="1" applyAlignment="1">
      <alignment horizontal="left" vertical="center"/>
    </xf>
    <xf numFmtId="0" fontId="14" fillId="0" borderId="0" xfId="0" applyFont="1" applyAlignment="1">
      <alignment horizontal="left" vertical="center"/>
    </xf>
    <xf numFmtId="42" fontId="11" fillId="0" borderId="0" xfId="0" applyNumberFormat="1" applyFont="1"/>
    <xf numFmtId="10" fontId="11" fillId="0" borderId="5" xfId="12" applyNumberFormat="1" applyFont="1" applyBorder="1" applyProtection="1"/>
    <xf numFmtId="9" fontId="11" fillId="0" borderId="5" xfId="12" applyFont="1" applyBorder="1" applyProtection="1"/>
    <xf numFmtId="9" fontId="11" fillId="0" borderId="0" xfId="0" applyNumberFormat="1" applyFont="1"/>
    <xf numFmtId="9" fontId="11" fillId="0" borderId="0" xfId="12" applyFont="1" applyBorder="1" applyProtection="1"/>
    <xf numFmtId="0" fontId="22" fillId="0" borderId="0" xfId="0" applyFont="1"/>
    <xf numFmtId="0" fontId="23" fillId="0" borderId="0" xfId="0" applyFont="1"/>
    <xf numFmtId="42" fontId="22" fillId="0" borderId="0" xfId="0" applyNumberFormat="1" applyFont="1"/>
    <xf numFmtId="10" fontId="22" fillId="0" borderId="0" xfId="0" applyNumberFormat="1" applyFont="1"/>
    <xf numFmtId="42" fontId="14" fillId="0" borderId="0" xfId="0" applyNumberFormat="1" applyFont="1"/>
    <xf numFmtId="0" fontId="23" fillId="0" borderId="1" xfId="0" applyFont="1" applyBorder="1"/>
    <xf numFmtId="0" fontId="22" fillId="0" borderId="0" xfId="0" applyFont="1" applyAlignment="1">
      <alignment horizontal="left"/>
    </xf>
    <xf numFmtId="0" fontId="14" fillId="0" borderId="1" xfId="0" applyFont="1" applyBorder="1" applyAlignment="1">
      <alignment horizontal="center" vertical="center"/>
    </xf>
    <xf numFmtId="0" fontId="24" fillId="0" borderId="0" xfId="0" applyFont="1"/>
    <xf numFmtId="0" fontId="19" fillId="0" borderId="0" xfId="0" applyFont="1"/>
    <xf numFmtId="0" fontId="24" fillId="0" borderId="1" xfId="0" applyFont="1" applyBorder="1" applyProtection="1">
      <protection locked="0"/>
    </xf>
    <xf numFmtId="0" fontId="19" fillId="0" borderId="1" xfId="0" applyFont="1" applyBorder="1"/>
    <xf numFmtId="0" fontId="20" fillId="0" borderId="0" xfId="0" applyFont="1"/>
    <xf numFmtId="0" fontId="14" fillId="0" borderId="1" xfId="0" applyFont="1" applyBorder="1" applyAlignment="1">
      <alignment horizontal="centerContinuous" vertical="center"/>
    </xf>
    <xf numFmtId="0" fontId="19" fillId="0" borderId="5" xfId="0" quotePrefix="1" applyFont="1" applyBorder="1" applyAlignment="1">
      <alignment horizontal="center"/>
    </xf>
    <xf numFmtId="0" fontId="16" fillId="0" borderId="0" xfId="0" applyFont="1" applyAlignment="1">
      <alignment horizontal="center" wrapText="1"/>
    </xf>
    <xf numFmtId="43" fontId="14" fillId="0" borderId="0" xfId="22" applyFont="1" applyBorder="1" applyProtection="1">
      <protection locked="0"/>
    </xf>
    <xf numFmtId="0" fontId="21" fillId="2" borderId="3" xfId="0" applyFont="1" applyFill="1" applyBorder="1"/>
    <xf numFmtId="164" fontId="11" fillId="0" borderId="5" xfId="0" applyNumberFormat="1" applyFont="1" applyBorder="1" applyAlignment="1">
      <alignment vertical="center"/>
    </xf>
    <xf numFmtId="0" fontId="21" fillId="6" borderId="5" xfId="0" applyFont="1" applyFill="1" applyBorder="1"/>
    <xf numFmtId="0" fontId="21" fillId="6" borderId="3" xfId="0" applyFont="1" applyFill="1" applyBorder="1"/>
    <xf numFmtId="10" fontId="14" fillId="0" borderId="0" xfId="12" applyNumberFormat="1" applyFont="1" applyProtection="1">
      <protection locked="0"/>
    </xf>
    <xf numFmtId="0" fontId="21" fillId="5" borderId="3" xfId="0" applyFont="1" applyFill="1" applyBorder="1" applyAlignment="1">
      <alignment horizontal="left" vertical="center"/>
    </xf>
    <xf numFmtId="0" fontId="11" fillId="5" borderId="4" xfId="0" applyFont="1" applyFill="1" applyBorder="1" applyAlignment="1">
      <alignment horizontal="left" vertical="center"/>
    </xf>
    <xf numFmtId="0" fontId="14" fillId="5" borderId="4" xfId="0" applyFont="1" applyFill="1" applyBorder="1" applyAlignment="1">
      <alignment horizontal="left"/>
    </xf>
    <xf numFmtId="0" fontId="28" fillId="0" borderId="0" xfId="0" applyFont="1" applyAlignment="1">
      <alignment horizontal="left" vertical="center"/>
    </xf>
    <xf numFmtId="0" fontId="24" fillId="0" borderId="1" xfId="0" applyFont="1" applyBorder="1" applyProtection="1">
      <protection locked="0" hidden="1"/>
    </xf>
    <xf numFmtId="0" fontId="20" fillId="0" borderId="0" xfId="0" applyFont="1" applyAlignment="1">
      <alignment horizontal="center" vertical="center"/>
    </xf>
    <xf numFmtId="0" fontId="11" fillId="0" borderId="0" xfId="0" applyFont="1"/>
    <xf numFmtId="0" fontId="11" fillId="0" borderId="1" xfId="0" applyFont="1" applyBorder="1" applyAlignment="1">
      <alignment horizontal="centerContinuous"/>
    </xf>
    <xf numFmtId="0" fontId="11" fillId="0" borderId="1" xfId="0" applyFont="1" applyBorder="1" applyAlignment="1">
      <alignment horizontal="centerContinuous" vertical="center"/>
    </xf>
    <xf numFmtId="0" fontId="11" fillId="0" borderId="1" xfId="0" applyFont="1" applyBorder="1"/>
    <xf numFmtId="0" fontId="11" fillId="0" borderId="5" xfId="0" quotePrefix="1" applyFont="1" applyBorder="1" applyAlignment="1">
      <alignment horizontal="center" vertical="center"/>
    </xf>
    <xf numFmtId="0" fontId="14" fillId="0" borderId="3" xfId="0" quotePrefix="1" applyFont="1" applyBorder="1" applyAlignment="1">
      <alignment horizontal="centerContinuous"/>
    </xf>
    <xf numFmtId="0" fontId="14" fillId="0" borderId="4" xfId="0" applyFont="1" applyBorder="1" applyAlignment="1">
      <alignment horizontal="centerContinuous"/>
    </xf>
    <xf numFmtId="0" fontId="11" fillId="0" borderId="5" xfId="0" quotePrefix="1" applyFont="1" applyBorder="1" applyAlignment="1" applyProtection="1">
      <alignment horizontal="center"/>
      <protection locked="0"/>
    </xf>
    <xf numFmtId="0" fontId="11" fillId="0" borderId="5" xfId="0" quotePrefix="1" applyFont="1" applyBorder="1" applyAlignment="1" applyProtection="1">
      <alignment horizontal="center" wrapText="1"/>
      <protection locked="0"/>
    </xf>
    <xf numFmtId="0" fontId="14" fillId="0" borderId="0" xfId="0" applyFont="1" applyAlignment="1">
      <alignment wrapText="1"/>
    </xf>
    <xf numFmtId="0" fontId="11" fillId="0" borderId="14" xfId="0" quotePrefix="1" applyFont="1" applyBorder="1" applyAlignment="1">
      <alignment horizontal="center" vertical="center"/>
    </xf>
    <xf numFmtId="0" fontId="21" fillId="0" borderId="9" xfId="0" applyFont="1" applyBorder="1" applyAlignment="1">
      <alignment horizontal="centerContinuous"/>
    </xf>
    <xf numFmtId="0" fontId="14" fillId="0" borderId="10" xfId="0" applyFont="1" applyBorder="1" applyAlignment="1">
      <alignment horizontal="centerContinuous"/>
    </xf>
    <xf numFmtId="0" fontId="11" fillId="0" borderId="12" xfId="0" applyFont="1" applyBorder="1"/>
    <xf numFmtId="0" fontId="11" fillId="0" borderId="13" xfId="0" applyFont="1" applyBorder="1"/>
    <xf numFmtId="0" fontId="11" fillId="0" borderId="14" xfId="0" applyFont="1" applyBorder="1" applyProtection="1">
      <protection locked="0"/>
    </xf>
    <xf numFmtId="0" fontId="21" fillId="0" borderId="11" xfId="0" applyFont="1" applyBorder="1" applyAlignment="1" applyProtection="1">
      <alignment horizontal="center" wrapText="1"/>
      <protection locked="0"/>
    </xf>
    <xf numFmtId="0" fontId="21" fillId="0" borderId="14" xfId="0" applyFont="1" applyBorder="1" applyAlignment="1">
      <alignment horizontal="center" vertical="center"/>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5" xfId="0" applyFont="1" applyBorder="1" applyAlignment="1" applyProtection="1">
      <alignment horizontal="center" vertical="center" wrapText="1"/>
      <protection locked="0"/>
    </xf>
    <xf numFmtId="0" fontId="11" fillId="0" borderId="5" xfId="0" applyFont="1" applyBorder="1" applyProtection="1">
      <protection locked="0"/>
    </xf>
    <xf numFmtId="164" fontId="11" fillId="0" borderId="5" xfId="0" applyNumberFormat="1" applyFont="1" applyBorder="1" applyProtection="1">
      <protection locked="0"/>
    </xf>
    <xf numFmtId="9" fontId="11" fillId="0" borderId="5" xfId="0" applyNumberFormat="1" applyFont="1" applyBorder="1" applyProtection="1">
      <protection locked="0"/>
    </xf>
    <xf numFmtId="164" fontId="11" fillId="0" borderId="3" xfId="0" applyNumberFormat="1" applyFont="1" applyBorder="1" applyProtection="1">
      <protection locked="0"/>
    </xf>
    <xf numFmtId="164" fontId="14" fillId="0" borderId="0" xfId="0" applyNumberFormat="1" applyFont="1" applyProtection="1">
      <protection locked="0"/>
    </xf>
    <xf numFmtId="164" fontId="14" fillId="0" borderId="5" xfId="0" applyNumberFormat="1" applyFont="1" applyBorder="1" applyProtection="1">
      <protection locked="0"/>
    </xf>
    <xf numFmtId="0" fontId="11" fillId="0" borderId="5" xfId="0" applyFont="1" applyBorder="1"/>
    <xf numFmtId="0" fontId="11" fillId="2" borderId="5" xfId="0" applyFont="1" applyFill="1" applyBorder="1"/>
    <xf numFmtId="44" fontId="11" fillId="0" borderId="41" xfId="0" applyNumberFormat="1" applyFont="1" applyBorder="1" applyProtection="1">
      <protection locked="0"/>
    </xf>
    <xf numFmtId="44" fontId="11" fillId="0" borderId="0" xfId="0" applyNumberFormat="1" applyFont="1" applyProtection="1">
      <protection locked="0"/>
    </xf>
    <xf numFmtId="0" fontId="21" fillId="0" borderId="5" xfId="0" applyFont="1" applyBorder="1"/>
    <xf numFmtId="0" fontId="11" fillId="2" borderId="3" xfId="0" applyFont="1" applyFill="1" applyBorder="1"/>
    <xf numFmtId="164" fontId="11" fillId="0" borderId="16" xfId="0" applyNumberFormat="1" applyFont="1" applyBorder="1"/>
    <xf numFmtId="164" fontId="11" fillId="0" borderId="33" xfId="0" applyNumberFormat="1" applyFont="1" applyBorder="1"/>
    <xf numFmtId="164" fontId="11" fillId="0" borderId="40" xfId="0" applyNumberFormat="1" applyFont="1" applyBorder="1"/>
    <xf numFmtId="164" fontId="11" fillId="0" borderId="0" xfId="0" applyNumberFormat="1" applyFont="1"/>
    <xf numFmtId="0" fontId="21" fillId="0" borderId="0" xfId="0" applyFont="1"/>
    <xf numFmtId="3" fontId="11" fillId="0" borderId="5" xfId="0" applyNumberFormat="1" applyFont="1" applyBorder="1"/>
    <xf numFmtId="0" fontId="21" fillId="0" borderId="21" xfId="0" applyFont="1" applyBorder="1" applyAlignment="1">
      <alignment horizontal="centerContinuous"/>
    </xf>
    <xf numFmtId="0" fontId="16" fillId="0" borderId="26" xfId="0" applyFont="1" applyBorder="1" applyAlignment="1">
      <alignment horizontal="centerContinuous"/>
    </xf>
    <xf numFmtId="0" fontId="14" fillId="0" borderId="13" xfId="0" applyFont="1" applyBorder="1"/>
    <xf numFmtId="0" fontId="21" fillId="0" borderId="3" xfId="0" applyFont="1" applyBorder="1" applyAlignment="1">
      <alignment horizontal="left"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horizontal="center" vertical="center" wrapText="1"/>
    </xf>
    <xf numFmtId="0" fontId="21" fillId="0" borderId="5" xfId="0" applyFont="1" applyBorder="1" applyAlignment="1" applyProtection="1">
      <alignment horizontal="center" vertical="center" wrapText="1"/>
      <protection locked="0"/>
    </xf>
    <xf numFmtId="0" fontId="21" fillId="0" borderId="15" xfId="0" applyFont="1" applyBorder="1" applyAlignment="1" applyProtection="1">
      <alignment horizontal="center" wrapText="1"/>
      <protection locked="0"/>
    </xf>
    <xf numFmtId="0" fontId="21" fillId="0" borderId="0" xfId="0" applyFont="1" applyAlignment="1">
      <alignment horizontal="center" vertical="center" wrapText="1"/>
    </xf>
    <xf numFmtId="0" fontId="11" fillId="0" borderId="3" xfId="0" applyFont="1" applyBorder="1"/>
    <xf numFmtId="0" fontId="11" fillId="0" borderId="2" xfId="0" applyFont="1" applyBorder="1"/>
    <xf numFmtId="0" fontId="11" fillId="0" borderId="4" xfId="0" applyFont="1" applyBorder="1"/>
    <xf numFmtId="0" fontId="11" fillId="0" borderId="9" xfId="0" applyFont="1" applyBorder="1"/>
    <xf numFmtId="0" fontId="11" fillId="0" borderId="10" xfId="0" applyFont="1" applyBorder="1"/>
    <xf numFmtId="164" fontId="11" fillId="0" borderId="15" xfId="0" applyNumberFormat="1" applyFont="1" applyBorder="1"/>
    <xf numFmtId="164" fontId="11" fillId="0" borderId="15" xfId="0" applyNumberFormat="1" applyFont="1" applyBorder="1" applyProtection="1">
      <protection locked="0"/>
    </xf>
    <xf numFmtId="164" fontId="11" fillId="0" borderId="9" xfId="0" applyNumberFormat="1" applyFont="1" applyBorder="1" applyProtection="1">
      <protection locked="0"/>
    </xf>
    <xf numFmtId="0" fontId="14" fillId="0" borderId="3" xfId="0" applyFont="1" applyBorder="1" applyProtection="1">
      <protection locked="0"/>
    </xf>
    <xf numFmtId="0" fontId="14" fillId="0" borderId="5" xfId="0" applyFont="1" applyBorder="1" applyProtection="1">
      <protection locked="0"/>
    </xf>
    <xf numFmtId="164" fontId="11" fillId="0" borderId="11" xfId="0" applyNumberFormat="1" applyFont="1" applyBorder="1"/>
    <xf numFmtId="164" fontId="11" fillId="0" borderId="6" xfId="0" applyNumberFormat="1" applyFont="1" applyBorder="1"/>
    <xf numFmtId="164" fontId="11" fillId="0" borderId="41" xfId="0" applyNumberFormat="1" applyFont="1" applyBorder="1"/>
    <xf numFmtId="0" fontId="21" fillId="0" borderId="3" xfId="0" applyFont="1" applyBorder="1"/>
    <xf numFmtId="0" fontId="11" fillId="0" borderId="11" xfId="0" quotePrefix="1" applyFont="1" applyBorder="1" applyAlignment="1">
      <alignment horizontal="center" vertical="center"/>
    </xf>
    <xf numFmtId="0" fontId="11" fillId="0" borderId="6" xfId="0" quotePrefix="1" applyFont="1" applyBorder="1" applyAlignment="1" applyProtection="1">
      <alignment horizontal="center"/>
      <protection locked="0"/>
    </xf>
    <xf numFmtId="0" fontId="11" fillId="0" borderId="12" xfId="0" applyFont="1" applyBorder="1" applyProtection="1">
      <protection locked="0"/>
    </xf>
    <xf numFmtId="164" fontId="14" fillId="0" borderId="5" xfId="0" applyNumberFormat="1" applyFont="1" applyBorder="1"/>
    <xf numFmtId="164" fontId="11" fillId="0" borderId="0" xfId="0" applyNumberFormat="1" applyFont="1" applyProtection="1">
      <protection locked="0"/>
    </xf>
    <xf numFmtId="164" fontId="11" fillId="0" borderId="5" xfId="0" applyNumberFormat="1" applyFont="1" applyBorder="1" applyAlignment="1" applyProtection="1">
      <alignment horizontal="right"/>
      <protection locked="0"/>
    </xf>
    <xf numFmtId="164" fontId="14" fillId="0" borderId="5" xfId="0" applyNumberFormat="1" applyFont="1" applyBorder="1" applyAlignment="1" applyProtection="1">
      <alignment horizontal="right"/>
      <protection locked="0"/>
    </xf>
    <xf numFmtId="164" fontId="11" fillId="2" borderId="5" xfId="11" applyNumberFormat="1" applyFont="1" applyFill="1" applyBorder="1" applyProtection="1"/>
    <xf numFmtId="164" fontId="11" fillId="0" borderId="5" xfId="11" applyNumberFormat="1" applyFont="1" applyBorder="1" applyProtection="1"/>
    <xf numFmtId="44" fontId="11" fillId="0" borderId="0" xfId="11" applyFont="1" applyBorder="1" applyProtection="1"/>
    <xf numFmtId="165" fontId="14" fillId="0" borderId="0" xfId="11" applyNumberFormat="1" applyFont="1" applyProtection="1">
      <protection locked="0"/>
    </xf>
    <xf numFmtId="0" fontId="16" fillId="0" borderId="0" xfId="0" applyFont="1" applyAlignment="1">
      <alignment horizontal="center" vertical="center"/>
    </xf>
    <xf numFmtId="0" fontId="11" fillId="0" borderId="0" xfId="0" applyFont="1" applyAlignment="1">
      <alignment vertical="center"/>
    </xf>
    <xf numFmtId="0" fontId="11" fillId="0" borderId="1" xfId="0" applyFont="1" applyBorder="1" applyAlignment="1">
      <alignment vertical="center"/>
    </xf>
    <xf numFmtId="0" fontId="14" fillId="0" borderId="5" xfId="0" quotePrefix="1" applyFont="1" applyBorder="1" applyAlignment="1" applyProtection="1">
      <alignment horizontal="center"/>
      <protection locked="0"/>
    </xf>
    <xf numFmtId="0" fontId="11" fillId="0" borderId="12" xfId="0" quotePrefix="1" applyFont="1" applyBorder="1" applyAlignment="1">
      <alignment horizontal="center" vertical="center"/>
    </xf>
    <xf numFmtId="0" fontId="11" fillId="0" borderId="13" xfId="0" quotePrefix="1" applyFont="1" applyBorder="1" applyAlignment="1">
      <alignment horizontal="center" vertical="center"/>
    </xf>
    <xf numFmtId="0" fontId="11" fillId="0" borderId="12" xfId="0" applyFont="1" applyBorder="1" applyAlignment="1">
      <alignment vertical="center"/>
    </xf>
    <xf numFmtId="0" fontId="11" fillId="0" borderId="13" xfId="0" applyFont="1" applyBorder="1" applyAlignment="1">
      <alignment vertical="center"/>
    </xf>
    <xf numFmtId="0" fontId="14" fillId="0" borderId="15" xfId="0" applyFont="1" applyBorder="1" applyProtection="1">
      <protection locked="0"/>
    </xf>
    <xf numFmtId="0" fontId="16" fillId="0" borderId="15" xfId="0" applyFont="1" applyBorder="1" applyAlignment="1" applyProtection="1">
      <alignment horizontal="center" vertical="center" wrapText="1"/>
      <protection locked="0"/>
    </xf>
    <xf numFmtId="0" fontId="11" fillId="2" borderId="3" xfId="0" applyFont="1" applyFill="1" applyBorder="1" applyAlignment="1">
      <alignment vertical="center"/>
    </xf>
    <xf numFmtId="0" fontId="21" fillId="2" borderId="4" xfId="0" applyFont="1" applyFill="1" applyBorder="1" applyAlignment="1">
      <alignment vertical="center"/>
    </xf>
    <xf numFmtId="164" fontId="11" fillId="0" borderId="5" xfId="0" applyNumberFormat="1" applyFont="1" applyBorder="1" applyAlignment="1" applyProtection="1">
      <alignment vertical="center"/>
      <protection locked="0"/>
    </xf>
    <xf numFmtId="0" fontId="14" fillId="3" borderId="5" xfId="0" applyFont="1" applyFill="1" applyBorder="1"/>
    <xf numFmtId="0" fontId="11" fillId="2" borderId="4" xfId="0" applyFont="1" applyFill="1" applyBorder="1" applyAlignment="1">
      <alignment vertical="center"/>
    </xf>
    <xf numFmtId="164" fontId="14" fillId="3" borderId="5" xfId="0" applyNumberFormat="1" applyFont="1" applyFill="1" applyBorder="1" applyProtection="1">
      <protection locked="0"/>
    </xf>
    <xf numFmtId="0" fontId="11" fillId="2" borderId="6" xfId="0" applyFont="1" applyFill="1" applyBorder="1" applyAlignment="1">
      <alignment vertical="center"/>
    </xf>
    <xf numFmtId="0" fontId="11" fillId="2" borderId="8" xfId="0" applyFont="1" applyFill="1" applyBorder="1" applyAlignment="1">
      <alignment vertical="center"/>
    </xf>
    <xf numFmtId="164" fontId="11" fillId="0" borderId="4" xfId="0" applyNumberFormat="1" applyFont="1" applyBorder="1" applyAlignment="1" applyProtection="1">
      <alignment vertical="center"/>
      <protection locked="0"/>
    </xf>
    <xf numFmtId="0" fontId="21" fillId="2" borderId="5" xfId="0" applyFont="1" applyFill="1" applyBorder="1" applyAlignment="1" applyProtection="1">
      <alignment horizontal="center" vertical="center"/>
      <protection locked="0"/>
    </xf>
    <xf numFmtId="0" fontId="11" fillId="3" borderId="9" xfId="0" applyFont="1" applyFill="1" applyBorder="1" applyAlignment="1">
      <alignment vertical="center"/>
    </xf>
    <xf numFmtId="0" fontId="11" fillId="3" borderId="10" xfId="0" applyFont="1" applyFill="1" applyBorder="1" applyAlignment="1">
      <alignment vertical="center"/>
    </xf>
    <xf numFmtId="164" fontId="11" fillId="3" borderId="5" xfId="0" applyNumberFormat="1"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1" fillId="3" borderId="3" xfId="0" applyFont="1" applyFill="1" applyBorder="1" applyAlignment="1">
      <alignment vertical="center"/>
    </xf>
    <xf numFmtId="0" fontId="11" fillId="6" borderId="5" xfId="0" applyFont="1" applyFill="1" applyBorder="1" applyAlignment="1">
      <alignment vertical="center" wrapText="1"/>
    </xf>
    <xf numFmtId="0" fontId="21" fillId="6" borderId="5" xfId="0" applyFont="1" applyFill="1" applyBorder="1" applyAlignment="1" applyProtection="1">
      <alignment horizontal="center" vertical="center"/>
      <protection locked="0"/>
    </xf>
    <xf numFmtId="164" fontId="11" fillId="0" borderId="5" xfId="0" applyNumberFormat="1" applyFont="1" applyBorder="1" applyAlignment="1" applyProtection="1">
      <alignment vertical="center" wrapText="1"/>
      <protection locked="0"/>
    </xf>
    <xf numFmtId="164" fontId="14" fillId="0" borderId="5" xfId="0" applyNumberFormat="1" applyFont="1" applyBorder="1" applyAlignment="1" applyProtection="1">
      <alignment vertical="center" wrapText="1"/>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8" fillId="0" borderId="3" xfId="0" applyFont="1" applyBorder="1" applyAlignment="1">
      <alignment vertical="center"/>
    </xf>
    <xf numFmtId="0" fontId="21" fillId="0" borderId="4" xfId="0" applyFont="1" applyBorder="1" applyAlignment="1">
      <alignment vertical="center"/>
    </xf>
    <xf numFmtId="0" fontId="28" fillId="0" borderId="3" xfId="0" applyFont="1" applyBorder="1" applyAlignment="1">
      <alignment vertical="center"/>
    </xf>
    <xf numFmtId="164" fontId="11" fillId="0" borderId="5" xfId="11" applyNumberFormat="1" applyFont="1" applyBorder="1" applyAlignment="1" applyProtection="1">
      <alignment vertical="center"/>
    </xf>
    <xf numFmtId="0" fontId="14" fillId="0" borderId="1" xfId="0" applyFont="1" applyBorder="1" applyAlignment="1" applyProtection="1">
      <alignment horizontal="centerContinuous" vertical="center"/>
      <protection locked="0"/>
    </xf>
    <xf numFmtId="0" fontId="14" fillId="0" borderId="2" xfId="0" applyFont="1" applyBorder="1" applyAlignment="1" applyProtection="1">
      <alignment horizontal="centerContinuous" vertical="center"/>
      <protection locked="0"/>
    </xf>
    <xf numFmtId="0" fontId="18" fillId="0" borderId="2" xfId="0" applyFont="1" applyBorder="1" applyAlignment="1">
      <alignment horizontal="centerContinuous" vertical="center"/>
    </xf>
    <xf numFmtId="164" fontId="14" fillId="0" borderId="2" xfId="0" applyNumberFormat="1" applyFont="1" applyBorder="1" applyAlignment="1" applyProtection="1">
      <alignment horizontal="centerContinuous" vertical="center"/>
      <protection locked="0"/>
    </xf>
    <xf numFmtId="0" fontId="14" fillId="0" borderId="2" xfId="0" applyFont="1" applyBorder="1" applyAlignment="1">
      <alignment horizontal="centerContinuous" vertical="center"/>
    </xf>
    <xf numFmtId="0" fontId="14" fillId="0" borderId="1" xfId="0" applyFont="1" applyBorder="1"/>
    <xf numFmtId="0" fontId="19" fillId="0" borderId="0" xfId="0" applyFont="1" applyAlignment="1">
      <alignment horizontal="center"/>
    </xf>
    <xf numFmtId="0" fontId="19" fillId="0" borderId="17" xfId="0" quotePrefix="1" applyFont="1" applyBorder="1" applyAlignment="1">
      <alignment horizontal="center"/>
    </xf>
    <xf numFmtId="0" fontId="19" fillId="0" borderId="8" xfId="0" quotePrefix="1" applyFont="1" applyBorder="1" applyAlignment="1">
      <alignment horizontal="center"/>
    </xf>
    <xf numFmtId="0" fontId="20" fillId="0" borderId="0" xfId="0" applyFont="1" applyAlignment="1">
      <alignment vertical="center"/>
    </xf>
    <xf numFmtId="0" fontId="20" fillId="0" borderId="1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3" fontId="11" fillId="0" borderId="3" xfId="0" applyNumberFormat="1" applyFont="1" applyBorder="1"/>
    <xf numFmtId="164" fontId="11" fillId="0" borderId="19" xfId="0" applyNumberFormat="1" applyFont="1" applyBorder="1"/>
    <xf numFmtId="164" fontId="11" fillId="0" borderId="36" xfId="0" applyNumberFormat="1" applyFont="1" applyBorder="1"/>
    <xf numFmtId="42" fontId="11" fillId="0" borderId="4" xfId="0" applyNumberFormat="1" applyFont="1" applyBorder="1"/>
    <xf numFmtId="164" fontId="11" fillId="0" borderId="4" xfId="0" applyNumberFormat="1" applyFont="1" applyBorder="1"/>
    <xf numFmtId="10" fontId="11" fillId="0" borderId="0" xfId="12" applyNumberFormat="1" applyFont="1" applyBorder="1" applyProtection="1"/>
    <xf numFmtId="9" fontId="11" fillId="0" borderId="13" xfId="0" applyNumberFormat="1" applyFont="1" applyBorder="1"/>
    <xf numFmtId="9" fontId="11" fillId="0" borderId="5" xfId="12" applyFont="1" applyFill="1" applyBorder="1"/>
    <xf numFmtId="0" fontId="21" fillId="0" borderId="0" xfId="0" applyFont="1" applyAlignment="1">
      <alignment horizontal="left"/>
    </xf>
    <xf numFmtId="0" fontId="14" fillId="0" borderId="0" xfId="0" applyFont="1" applyAlignment="1">
      <alignment horizontal="left"/>
    </xf>
    <xf numFmtId="0" fontId="14" fillId="0" borderId="0" xfId="0" applyFont="1" applyAlignment="1">
      <alignment horizontal="center" vertical="center"/>
    </xf>
    <xf numFmtId="10" fontId="11" fillId="0" borderId="0" xfId="0" applyNumberFormat="1" applyFont="1"/>
    <xf numFmtId="0" fontId="20" fillId="0" borderId="1" xfId="0" applyFont="1" applyBorder="1"/>
    <xf numFmtId="0" fontId="21" fillId="2" borderId="5" xfId="0" applyFont="1" applyFill="1" applyBorder="1"/>
    <xf numFmtId="3" fontId="11" fillId="0" borderId="5" xfId="0" applyNumberFormat="1" applyFont="1" applyBorder="1" applyAlignment="1">
      <alignment vertical="center"/>
    </xf>
    <xf numFmtId="3" fontId="11" fillId="0" borderId="3" xfId="0" applyNumberFormat="1" applyFont="1" applyBorder="1" applyAlignment="1">
      <alignment vertical="center"/>
    </xf>
    <xf numFmtId="164" fontId="11" fillId="0" borderId="4" xfId="0" applyNumberFormat="1" applyFont="1" applyBorder="1" applyAlignment="1">
      <alignment vertical="center"/>
    </xf>
    <xf numFmtId="0" fontId="21" fillId="8" borderId="4" xfId="0" applyFont="1" applyFill="1" applyBorder="1"/>
    <xf numFmtId="0" fontId="11" fillId="0" borderId="5" xfId="12" applyNumberFormat="1" applyFont="1" applyBorder="1" applyProtection="1"/>
    <xf numFmtId="0" fontId="16" fillId="0" borderId="33" xfId="0" applyFont="1" applyBorder="1"/>
    <xf numFmtId="0" fontId="14" fillId="0" borderId="34" xfId="0" applyFont="1" applyBorder="1"/>
    <xf numFmtId="0" fontId="14" fillId="0" borderId="35" xfId="0" applyFont="1" applyBorder="1"/>
    <xf numFmtId="0" fontId="17" fillId="0" borderId="0" xfId="0" applyFont="1"/>
    <xf numFmtId="166" fontId="18" fillId="0" borderId="0" xfId="0" applyNumberFormat="1" applyFont="1" applyAlignment="1">
      <alignment vertical="center" wrapText="1"/>
    </xf>
    <xf numFmtId="166" fontId="18" fillId="0" borderId="15" xfId="0" applyNumberFormat="1" applyFont="1" applyBorder="1" applyAlignment="1">
      <alignment vertical="center" wrapText="1"/>
    </xf>
    <xf numFmtId="0" fontId="30" fillId="0" borderId="42" xfId="0" applyFont="1" applyBorder="1" applyAlignment="1">
      <alignment horizontal="center" vertical="center" wrapText="1"/>
    </xf>
    <xf numFmtId="0" fontId="30" fillId="0" borderId="40" xfId="0" applyFont="1" applyBorder="1" applyAlignment="1">
      <alignment horizontal="center" vertical="center" wrapText="1"/>
    </xf>
    <xf numFmtId="0" fontId="17" fillId="0" borderId="0" xfId="0" applyFont="1" applyAlignment="1">
      <alignment vertical="center"/>
    </xf>
    <xf numFmtId="0" fontId="30" fillId="0" borderId="0" xfId="0" applyFont="1" applyAlignment="1">
      <alignment vertical="center"/>
    </xf>
    <xf numFmtId="0" fontId="17"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xf>
    <xf numFmtId="0" fontId="30" fillId="0" borderId="0" xfId="0" applyFont="1" applyAlignment="1">
      <alignment horizontal="left" vertical="center"/>
    </xf>
    <xf numFmtId="0" fontId="14" fillId="0" borderId="0" xfId="0" applyFont="1" applyAlignment="1">
      <alignment vertical="center" wrapText="1"/>
    </xf>
    <xf numFmtId="0" fontId="30" fillId="0" borderId="0" xfId="0" applyFont="1" applyAlignment="1">
      <alignment horizontal="center" vertical="center" wrapText="1"/>
    </xf>
    <xf numFmtId="0" fontId="29" fillId="0" borderId="0" xfId="0" applyFont="1" applyAlignment="1">
      <alignment horizontal="left" vertical="center"/>
    </xf>
    <xf numFmtId="0" fontId="33" fillId="0" borderId="0" xfId="0" applyFont="1" applyAlignment="1">
      <alignment vertical="center" wrapText="1"/>
    </xf>
    <xf numFmtId="0" fontId="30" fillId="0" borderId="0" xfId="0" applyFont="1" applyAlignment="1">
      <alignment horizontal="left" vertical="center" wrapText="1"/>
    </xf>
    <xf numFmtId="0" fontId="29" fillId="0" borderId="43" xfId="0" applyFont="1" applyBorder="1" applyAlignment="1">
      <alignment vertical="center" wrapText="1"/>
    </xf>
    <xf numFmtId="0" fontId="35" fillId="10" borderId="43" xfId="0" applyFont="1" applyFill="1" applyBorder="1" applyAlignment="1">
      <alignment vertical="center" wrapText="1"/>
    </xf>
    <xf numFmtId="0" fontId="29" fillId="0" borderId="44" xfId="0" applyFont="1" applyBorder="1" applyAlignment="1">
      <alignment horizontal="right" vertical="center" wrapText="1"/>
    </xf>
    <xf numFmtId="0" fontId="29" fillId="0" borderId="44" xfId="0" applyFont="1" applyBorder="1" applyAlignment="1">
      <alignment vertical="center" wrapText="1"/>
    </xf>
    <xf numFmtId="0" fontId="30" fillId="0" borderId="43" xfId="0" applyFont="1" applyBorder="1" applyAlignment="1">
      <alignment horizontal="center" vertical="center" wrapText="1"/>
    </xf>
    <xf numFmtId="0" fontId="29" fillId="0" borderId="0" xfId="0" applyFont="1" applyAlignment="1">
      <alignment horizontal="left" vertical="center" indent="5"/>
    </xf>
    <xf numFmtId="0" fontId="30" fillId="0" borderId="0" xfId="0" applyFont="1" applyAlignment="1">
      <alignment horizontal="left" vertical="center" indent="5"/>
    </xf>
    <xf numFmtId="9" fontId="29" fillId="0" borderId="43" xfId="12" applyFont="1" applyBorder="1" applyAlignment="1">
      <alignment vertical="center" wrapText="1"/>
    </xf>
    <xf numFmtId="0" fontId="36" fillId="0" borderId="0" xfId="0" applyFont="1" applyAlignment="1">
      <alignment horizontal="left" vertical="center"/>
    </xf>
    <xf numFmtId="0" fontId="36" fillId="0" borderId="0" xfId="0" applyFont="1" applyAlignment="1">
      <alignment horizontal="center" vertical="center"/>
    </xf>
    <xf numFmtId="0" fontId="21" fillId="11" borderId="0" xfId="0" applyFont="1" applyFill="1" applyAlignment="1">
      <alignment horizontal="left" vertical="center"/>
    </xf>
    <xf numFmtId="0" fontId="14" fillId="11" borderId="0" xfId="0" applyFont="1" applyFill="1" applyAlignment="1">
      <alignment horizontal="left" vertical="center"/>
    </xf>
    <xf numFmtId="42" fontId="11" fillId="11" borderId="0" xfId="0" applyNumberFormat="1" applyFont="1" applyFill="1"/>
    <xf numFmtId="0" fontId="0" fillId="0" borderId="0" xfId="0" applyAlignment="1">
      <alignment wrapText="1"/>
    </xf>
    <xf numFmtId="0" fontId="1" fillId="0" borderId="0" xfId="0" applyFont="1" applyAlignment="1">
      <alignment horizontal="left" vertical="center" wrapText="1"/>
    </xf>
    <xf numFmtId="0" fontId="1" fillId="0" borderId="0" xfId="0" applyFont="1" applyAlignment="1">
      <alignment horizontal="left" vertical="center"/>
    </xf>
    <xf numFmtId="0" fontId="12" fillId="0" borderId="0" xfId="0" applyFont="1" applyAlignment="1">
      <alignment wrapText="1"/>
    </xf>
    <xf numFmtId="0" fontId="16" fillId="0" borderId="33" xfId="0" applyFont="1" applyBorder="1" applyAlignment="1" applyProtection="1">
      <alignment wrapText="1"/>
      <protection locked="0"/>
    </xf>
    <xf numFmtId="0" fontId="16" fillId="0" borderId="34" xfId="0" applyFont="1" applyBorder="1" applyAlignment="1">
      <alignment wrapText="1"/>
    </xf>
    <xf numFmtId="0" fontId="16" fillId="0" borderId="35" xfId="0" applyFont="1" applyBorder="1" applyAlignment="1">
      <alignment wrapText="1"/>
    </xf>
    <xf numFmtId="0" fontId="21" fillId="0" borderId="3" xfId="0" applyFont="1" applyBorder="1" applyAlignment="1">
      <alignment horizontal="center"/>
    </xf>
    <xf numFmtId="0" fontId="14" fillId="0" borderId="2" xfId="0" applyFont="1" applyBorder="1" applyAlignment="1">
      <alignment horizontal="center"/>
    </xf>
    <xf numFmtId="0" fontId="14" fillId="0" borderId="4" xfId="0" applyFont="1" applyBorder="1" applyAlignment="1">
      <alignment horizontal="center"/>
    </xf>
    <xf numFmtId="0" fontId="21" fillId="0" borderId="0" xfId="0" applyFont="1" applyAlignment="1">
      <alignment horizontal="left" vertical="center"/>
    </xf>
    <xf numFmtId="0" fontId="14" fillId="0" borderId="0" xfId="0" applyFont="1" applyAlignment="1">
      <alignment horizontal="left" vertical="center"/>
    </xf>
    <xf numFmtId="0" fontId="20" fillId="0" borderId="9"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16" fillId="0" borderId="0" xfId="0" applyFont="1" applyAlignment="1">
      <alignment horizontal="center"/>
    </xf>
    <xf numFmtId="0" fontId="14" fillId="0" borderId="1" xfId="0" applyFont="1" applyBorder="1" applyAlignment="1" applyProtection="1">
      <alignment horizontal="left"/>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left" vertical="center"/>
      <protection locked="0"/>
    </xf>
    <xf numFmtId="0" fontId="17" fillId="0" borderId="2" xfId="0" applyFont="1" applyBorder="1" applyAlignment="1" applyProtection="1">
      <alignment horizontal="left"/>
      <protection locked="0"/>
    </xf>
    <xf numFmtId="0" fontId="18" fillId="0" borderId="2" xfId="0" applyFont="1" applyBorder="1" applyAlignment="1" applyProtection="1">
      <alignment horizontal="left"/>
      <protection locked="0"/>
    </xf>
    <xf numFmtId="164" fontId="14" fillId="0" borderId="2" xfId="0" applyNumberFormat="1" applyFont="1" applyBorder="1" applyAlignment="1" applyProtection="1">
      <alignment horizontal="center"/>
      <protection locked="0"/>
    </xf>
    <xf numFmtId="0" fontId="14" fillId="0" borderId="2" xfId="0" applyFont="1" applyBorder="1" applyAlignment="1" applyProtection="1">
      <alignment horizontal="left"/>
      <protection locked="0"/>
    </xf>
    <xf numFmtId="0" fontId="14" fillId="0" borderId="2" xfId="0" applyFont="1" applyBorder="1" applyAlignment="1" applyProtection="1">
      <alignment horizontal="center"/>
      <protection locked="0"/>
    </xf>
    <xf numFmtId="0" fontId="16" fillId="0" borderId="1" xfId="0" applyFont="1" applyBorder="1" applyAlignment="1">
      <alignment horizontal="center"/>
    </xf>
    <xf numFmtId="0" fontId="26" fillId="0" borderId="1" xfId="0" applyFont="1" applyBorder="1" applyAlignment="1">
      <alignment horizontal="center"/>
    </xf>
    <xf numFmtId="0" fontId="18" fillId="0" borderId="33" xfId="0" applyFont="1" applyBorder="1" applyAlignment="1">
      <alignment wrapText="1"/>
    </xf>
    <xf numFmtId="0" fontId="17" fillId="0" borderId="34" xfId="0" applyFont="1" applyBorder="1" applyAlignment="1">
      <alignment wrapText="1"/>
    </xf>
    <xf numFmtId="0" fontId="17" fillId="0" borderId="35" xfId="0" applyFont="1" applyBorder="1" applyAlignment="1">
      <alignment wrapText="1"/>
    </xf>
    <xf numFmtId="0" fontId="21" fillId="2" borderId="3" xfId="0" applyFont="1" applyFill="1" applyBorder="1" applyAlignment="1">
      <alignment horizontal="left"/>
    </xf>
    <xf numFmtId="0" fontId="21" fillId="2" borderId="2" xfId="0" applyFont="1" applyFill="1" applyBorder="1" applyAlignment="1">
      <alignment horizontal="left"/>
    </xf>
    <xf numFmtId="0" fontId="21" fillId="2" borderId="4" xfId="0" applyFont="1" applyFill="1" applyBorder="1" applyAlignment="1">
      <alignment horizontal="left"/>
    </xf>
    <xf numFmtId="0" fontId="21" fillId="2" borderId="2" xfId="0" applyFont="1" applyFill="1" applyBorder="1" applyAlignment="1">
      <alignment horizontal="center"/>
    </xf>
    <xf numFmtId="0" fontId="21" fillId="2" borderId="4" xfId="0" applyFont="1" applyFill="1" applyBorder="1" applyAlignment="1">
      <alignment horizontal="center"/>
    </xf>
    <xf numFmtId="0" fontId="21" fillId="6" borderId="2" xfId="0" applyFont="1" applyFill="1" applyBorder="1" applyAlignment="1">
      <alignment horizontal="center"/>
    </xf>
    <xf numFmtId="0" fontId="21" fillId="6" borderId="4" xfId="0" applyFont="1" applyFill="1" applyBorder="1" applyAlignment="1">
      <alignment horizontal="center"/>
    </xf>
    <xf numFmtId="0" fontId="21" fillId="6" borderId="3" xfId="0" applyFont="1" applyFill="1" applyBorder="1" applyAlignment="1">
      <alignment vertical="center" wrapText="1"/>
    </xf>
    <xf numFmtId="0" fontId="21" fillId="6" borderId="2" xfId="0" applyFont="1" applyFill="1" applyBorder="1" applyAlignment="1">
      <alignment vertical="center" wrapText="1"/>
    </xf>
    <xf numFmtId="0" fontId="21" fillId="6" borderId="4" xfId="0" applyFont="1" applyFill="1" applyBorder="1" applyAlignment="1">
      <alignment vertical="center" wrapText="1"/>
    </xf>
    <xf numFmtId="0" fontId="27" fillId="8" borderId="3" xfId="0" applyFont="1" applyFill="1" applyBorder="1" applyAlignment="1">
      <alignment horizontal="left" vertical="center" wrapText="1"/>
    </xf>
    <xf numFmtId="0" fontId="27" fillId="8" borderId="2" xfId="0" applyFont="1" applyFill="1" applyBorder="1" applyAlignment="1">
      <alignment horizontal="left" vertical="center" wrapText="1"/>
    </xf>
    <xf numFmtId="0" fontId="27" fillId="8" borderId="4" xfId="0" applyFont="1" applyFill="1" applyBorder="1" applyAlignment="1">
      <alignment horizontal="left" vertical="center" wrapText="1"/>
    </xf>
    <xf numFmtId="0" fontId="21" fillId="8" borderId="3" xfId="0" applyFont="1" applyFill="1" applyBorder="1" applyAlignment="1">
      <alignment horizontal="left"/>
    </xf>
    <xf numFmtId="0" fontId="21" fillId="8" borderId="2" xfId="0" applyFont="1" applyFill="1" applyBorder="1" applyAlignment="1">
      <alignment horizontal="left"/>
    </xf>
    <xf numFmtId="0" fontId="21" fillId="8" borderId="4" xfId="0" applyFont="1" applyFill="1" applyBorder="1" applyAlignment="1">
      <alignment horizontal="left"/>
    </xf>
    <xf numFmtId="0" fontId="20" fillId="0" borderId="1" xfId="0" applyFont="1" applyBorder="1" applyAlignment="1">
      <alignment horizontal="center"/>
    </xf>
    <xf numFmtId="0" fontId="17" fillId="0" borderId="2" xfId="0" applyFont="1" applyBorder="1" applyAlignment="1">
      <alignment horizontal="left" vertical="center"/>
    </xf>
    <xf numFmtId="0" fontId="18" fillId="0" borderId="2" xfId="0" applyFont="1" applyBorder="1" applyAlignment="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center" vertical="center"/>
    </xf>
    <xf numFmtId="164"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left" vertical="center"/>
    </xf>
    <xf numFmtId="0" fontId="21" fillId="2" borderId="2" xfId="0" applyFont="1" applyFill="1" applyBorder="1" applyAlignment="1" applyProtection="1">
      <alignment horizontal="center"/>
      <protection locked="0"/>
    </xf>
    <xf numFmtId="0" fontId="21" fillId="2" borderId="4" xfId="0" applyFont="1" applyFill="1" applyBorder="1" applyAlignment="1" applyProtection="1">
      <alignment horizontal="center"/>
      <protection locked="0"/>
    </xf>
    <xf numFmtId="0" fontId="21"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1" fillId="0" borderId="3" xfId="0" quotePrefix="1" applyFont="1" applyBorder="1" applyAlignment="1">
      <alignment horizontal="center"/>
    </xf>
    <xf numFmtId="0" fontId="19" fillId="0" borderId="3" xfId="0" applyFont="1" applyBorder="1" applyAlignment="1" applyProtection="1">
      <alignment wrapText="1"/>
      <protection locked="0"/>
    </xf>
    <xf numFmtId="0" fontId="19" fillId="0" borderId="4" xfId="0" applyFont="1" applyBorder="1" applyAlignment="1" applyProtection="1">
      <alignment wrapText="1"/>
      <protection locked="0"/>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19" fillId="0" borderId="3"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0" fontId="14" fillId="0" borderId="6" xfId="0" quotePrefix="1" applyFont="1" applyBorder="1" applyAlignment="1">
      <alignment horizontal="center"/>
    </xf>
    <xf numFmtId="0" fontId="14" fillId="0" borderId="8" xfId="0" applyFont="1" applyBorder="1" applyAlignment="1">
      <alignment horizontal="center"/>
    </xf>
    <xf numFmtId="0" fontId="11" fillId="0" borderId="6" xfId="0" quotePrefix="1" applyFont="1" applyBorder="1" applyAlignment="1">
      <alignment horizontal="center"/>
    </xf>
    <xf numFmtId="0" fontId="21" fillId="0" borderId="9" xfId="0" applyFont="1" applyBorder="1" applyAlignment="1">
      <alignment horizontal="center"/>
    </xf>
    <xf numFmtId="0" fontId="16" fillId="0" borderId="10" xfId="0" applyFont="1" applyBorder="1" applyAlignment="1">
      <alignment horizontal="center"/>
    </xf>
    <xf numFmtId="0" fontId="21"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5" xfId="0" applyFont="1" applyBorder="1" applyAlignment="1" applyProtection="1">
      <alignment horizontal="left" wrapText="1"/>
      <protection locked="0"/>
    </xf>
    <xf numFmtId="0" fontId="11" fillId="0" borderId="0" xfId="0" applyFont="1" applyAlignment="1">
      <alignment horizontal="center" vertical="center"/>
    </xf>
    <xf numFmtId="0" fontId="11" fillId="0" borderId="13" xfId="0" applyFont="1" applyBorder="1" applyAlignment="1">
      <alignment horizontal="center" vertical="center"/>
    </xf>
    <xf numFmtId="0" fontId="11" fillId="8" borderId="3" xfId="0" applyFont="1" applyFill="1" applyBorder="1" applyAlignment="1">
      <alignment vertical="center"/>
    </xf>
    <xf numFmtId="0" fontId="11" fillId="8" borderId="4" xfId="0" applyFont="1" applyFill="1" applyBorder="1" applyAlignment="1">
      <alignment vertical="center"/>
    </xf>
    <xf numFmtId="0" fontId="11" fillId="6" borderId="6" xfId="0" applyFont="1" applyFill="1" applyBorder="1" applyAlignment="1">
      <alignment vertical="center" wrapText="1"/>
    </xf>
    <xf numFmtId="0" fontId="14" fillId="6" borderId="8" xfId="0" applyFont="1" applyFill="1" applyBorder="1" applyAlignment="1">
      <alignment vertical="center" wrapText="1"/>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5" borderId="3" xfId="0" applyFont="1" applyFill="1" applyBorder="1" applyAlignment="1">
      <alignment vertical="center" wrapText="1"/>
    </xf>
    <xf numFmtId="0" fontId="14" fillId="5" borderId="4" xfId="0" applyFont="1" applyFill="1" applyBorder="1" applyAlignment="1">
      <alignment vertical="center" wrapText="1"/>
    </xf>
    <xf numFmtId="0" fontId="11" fillId="8" borderId="9"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11" fillId="6" borderId="3" xfId="0" applyFont="1" applyFill="1" applyBorder="1" applyAlignment="1">
      <alignment vertical="center" wrapText="1"/>
    </xf>
    <xf numFmtId="0" fontId="14" fillId="6" borderId="4" xfId="0" applyFont="1" applyFill="1" applyBorder="1" applyAlignment="1">
      <alignment vertical="center" wrapText="1"/>
    </xf>
    <xf numFmtId="0" fontId="14" fillId="0" borderId="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4" fillId="0" borderId="4" xfId="0" applyFont="1" applyBorder="1" applyAlignment="1" applyProtection="1">
      <alignment horizontal="left" vertical="center"/>
      <protection locked="0"/>
    </xf>
    <xf numFmtId="0" fontId="21" fillId="0" borderId="9" xfId="0" applyFont="1" applyBorder="1" applyAlignment="1">
      <alignment horizontal="center" vertical="center"/>
    </xf>
    <xf numFmtId="0" fontId="16" fillId="0" borderId="10" xfId="0" applyFont="1" applyBorder="1" applyAlignment="1">
      <alignment horizontal="center" vertical="center"/>
    </xf>
    <xf numFmtId="0" fontId="14" fillId="0" borderId="4" xfId="0" applyFont="1" applyBorder="1" applyAlignment="1">
      <alignment horizontal="center" vertical="center"/>
    </xf>
    <xf numFmtId="0" fontId="11" fillId="0" borderId="3" xfId="0" quotePrefix="1" applyFont="1" applyBorder="1" applyAlignment="1">
      <alignment horizontal="center" vertical="center"/>
    </xf>
    <xf numFmtId="0" fontId="16" fillId="0" borderId="0" xfId="0" applyFont="1" applyAlignment="1">
      <alignment horizontal="center" vertical="center"/>
    </xf>
    <xf numFmtId="0" fontId="14" fillId="0" borderId="6" xfId="0" quotePrefix="1" applyFont="1" applyBorder="1" applyAlignment="1">
      <alignment horizontal="center" vertical="center"/>
    </xf>
    <xf numFmtId="0" fontId="14" fillId="0" borderId="8" xfId="0" applyFont="1" applyBorder="1" applyAlignment="1">
      <alignment horizontal="center" vertical="center"/>
    </xf>
    <xf numFmtId="0" fontId="11" fillId="2" borderId="5" xfId="0" applyFont="1" applyFill="1" applyBorder="1" applyAlignment="1">
      <alignment vertical="center"/>
    </xf>
    <xf numFmtId="0" fontId="11" fillId="0" borderId="5"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29" fillId="0" borderId="0" xfId="0" applyFont="1" applyAlignment="1">
      <alignment vertical="center" wrapText="1"/>
    </xf>
    <xf numFmtId="0" fontId="17" fillId="0" borderId="0" xfId="0" applyFont="1" applyAlignment="1">
      <alignment wrapText="1"/>
    </xf>
    <xf numFmtId="0" fontId="30" fillId="0" borderId="17" xfId="0" applyFont="1" applyBorder="1" applyAlignment="1">
      <alignment horizontal="center" vertical="center" wrapText="1"/>
    </xf>
    <xf numFmtId="0" fontId="30" fillId="0" borderId="44" xfId="0" applyFont="1" applyBorder="1" applyAlignment="1">
      <alignment horizontal="center" vertical="center" wrapText="1"/>
    </xf>
    <xf numFmtId="0" fontId="30" fillId="0" borderId="0" xfId="0" applyFont="1" applyAlignment="1">
      <alignment vertical="center" wrapText="1"/>
    </xf>
    <xf numFmtId="0" fontId="30" fillId="0" borderId="33" xfId="0" applyFont="1" applyBorder="1" applyAlignment="1">
      <alignment horizontal="center" vertical="center" wrapText="1"/>
    </xf>
    <xf numFmtId="0" fontId="30" fillId="0" borderId="35" xfId="0" applyFont="1" applyBorder="1" applyAlignment="1">
      <alignment horizontal="center" vertical="center" wrapText="1"/>
    </xf>
    <xf numFmtId="0" fontId="37" fillId="0" borderId="0" xfId="0" applyFont="1" applyAlignment="1">
      <alignment horizontal="center" vertical="center"/>
    </xf>
    <xf numFmtId="0" fontId="36" fillId="0" borderId="0" xfId="0" applyFont="1" applyAlignment="1">
      <alignment horizontal="center" vertical="center"/>
    </xf>
    <xf numFmtId="0" fontId="17" fillId="0" borderId="0" xfId="0" applyFont="1" applyAlignment="1">
      <alignment vertical="center" wrapText="1"/>
    </xf>
    <xf numFmtId="0" fontId="30" fillId="0" borderId="0" xfId="0" applyFont="1" applyAlignment="1">
      <alignment horizontal="left" vertical="center" wrapText="1"/>
    </xf>
    <xf numFmtId="0" fontId="30" fillId="0" borderId="0" xfId="0" applyFont="1" applyAlignment="1">
      <alignment vertical="top" wrapText="1"/>
    </xf>
    <xf numFmtId="0" fontId="17" fillId="0" borderId="0" xfId="0" applyFont="1" applyAlignment="1">
      <alignment vertical="top" wrapText="1"/>
    </xf>
    <xf numFmtId="0" fontId="31" fillId="0" borderId="0" xfId="0" applyFont="1" applyAlignment="1">
      <alignment horizontal="left" vertical="top"/>
    </xf>
    <xf numFmtId="0" fontId="29" fillId="0" borderId="0" xfId="0" applyFont="1" applyAlignment="1">
      <alignment horizontal="left" vertical="top"/>
    </xf>
    <xf numFmtId="0" fontId="30" fillId="0" borderId="0" xfId="0" applyFont="1" applyAlignment="1">
      <alignment horizontal="left" vertical="top"/>
    </xf>
    <xf numFmtId="0" fontId="29" fillId="0" borderId="0" xfId="0" applyFont="1" applyAlignment="1">
      <alignment horizontal="left" vertical="top" wrapText="1"/>
    </xf>
    <xf numFmtId="0" fontId="30" fillId="0" borderId="0" xfId="0" applyFont="1" applyAlignment="1">
      <alignment horizontal="left" vertical="center"/>
    </xf>
    <xf numFmtId="0" fontId="29" fillId="0" borderId="0" xfId="0" applyFont="1" applyAlignment="1">
      <alignment horizontal="left" vertical="center" wrapText="1"/>
    </xf>
    <xf numFmtId="0" fontId="14" fillId="0" borderId="34" xfId="0" applyFont="1" applyBorder="1" applyAlignment="1">
      <alignment wrapText="1"/>
    </xf>
    <xf numFmtId="0" fontId="14" fillId="0" borderId="35" xfId="0" applyFont="1" applyBorder="1" applyAlignment="1">
      <alignment wrapText="1"/>
    </xf>
    <xf numFmtId="0" fontId="21" fillId="0" borderId="0" xfId="0" applyFont="1" applyAlignment="1">
      <alignment horizontal="left"/>
    </xf>
    <xf numFmtId="0" fontId="14" fillId="0" borderId="0" xfId="0" applyFont="1" applyAlignment="1">
      <alignment horizontal="left"/>
    </xf>
    <xf numFmtId="0" fontId="20" fillId="0" borderId="12" xfId="0" applyFont="1" applyBorder="1" applyAlignment="1">
      <alignment vertical="center"/>
    </xf>
    <xf numFmtId="0" fontId="20" fillId="0" borderId="0" xfId="0" applyFont="1" applyAlignment="1">
      <alignment vertical="center"/>
    </xf>
    <xf numFmtId="0" fontId="20" fillId="0" borderId="13" xfId="0" applyFont="1" applyBorder="1" applyAlignment="1">
      <alignment vertical="center"/>
    </xf>
    <xf numFmtId="0" fontId="21" fillId="2" borderId="3" xfId="0" applyFont="1" applyFill="1" applyBorder="1" applyAlignment="1">
      <alignment horizontal="center"/>
    </xf>
    <xf numFmtId="0" fontId="21" fillId="6" borderId="3" xfId="0" applyFont="1" applyFill="1" applyBorder="1" applyAlignment="1">
      <alignment horizontal="center"/>
    </xf>
    <xf numFmtId="0" fontId="21" fillId="4" borderId="3" xfId="0" applyFont="1" applyFill="1" applyBorder="1" applyAlignment="1">
      <alignment horizontal="center"/>
    </xf>
    <xf numFmtId="0" fontId="21" fillId="4" borderId="2" xfId="0" applyFont="1" applyFill="1" applyBorder="1" applyAlignment="1">
      <alignment horizontal="center"/>
    </xf>
    <xf numFmtId="0" fontId="21" fillId="4" borderId="4" xfId="0" applyFont="1" applyFill="1" applyBorder="1" applyAlignment="1">
      <alignment horizontal="center"/>
    </xf>
    <xf numFmtId="0" fontId="21" fillId="6" borderId="5" xfId="0" applyFont="1" applyFill="1" applyBorder="1" applyAlignment="1">
      <alignment vertical="center" wrapText="1"/>
    </xf>
    <xf numFmtId="0" fontId="21" fillId="8" borderId="5" xfId="0" applyFont="1" applyFill="1" applyBorder="1" applyAlignment="1">
      <alignmen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21" fillId="2" borderId="5" xfId="0" applyFont="1" applyFill="1" applyBorder="1" applyAlignment="1"/>
    <xf numFmtId="0" fontId="21" fillId="6" borderId="5" xfId="0" applyFont="1" applyFill="1" applyBorder="1" applyAlignment="1"/>
    <xf numFmtId="0" fontId="21" fillId="5" borderId="3" xfId="0" applyFont="1" applyFill="1" applyBorder="1" applyAlignment="1"/>
    <xf numFmtId="0" fontId="14" fillId="5" borderId="2" xfId="0" applyFont="1" applyFill="1" applyBorder="1" applyAlignment="1"/>
    <xf numFmtId="0" fontId="14" fillId="5" borderId="4" xfId="0" applyFont="1" applyFill="1" applyBorder="1" applyAlignment="1"/>
    <xf numFmtId="0" fontId="21" fillId="8" borderId="3" xfId="0" applyFont="1" applyFill="1" applyBorder="1" applyAlignment="1"/>
    <xf numFmtId="0" fontId="21" fillId="8" borderId="2" xfId="0" applyFont="1" applyFill="1" applyBorder="1" applyAlignment="1"/>
    <xf numFmtId="0" fontId="21" fillId="8" borderId="4" xfId="0" applyFont="1" applyFill="1" applyBorder="1" applyAlignment="1"/>
    <xf numFmtId="0" fontId="21" fillId="8" borderId="5" xfId="0" applyFont="1" applyFill="1" applyBorder="1" applyAlignment="1"/>
    <xf numFmtId="0" fontId="11" fillId="2" borderId="3" xfId="0" applyFont="1" applyFill="1" applyBorder="1" applyAlignment="1"/>
    <xf numFmtId="0" fontId="11" fillId="2" borderId="4" xfId="0" applyFont="1" applyFill="1" applyBorder="1" applyAlignment="1"/>
    <xf numFmtId="0" fontId="11" fillId="2" borderId="2" xfId="0" applyFont="1" applyFill="1" applyBorder="1" applyAlignment="1"/>
    <xf numFmtId="0" fontId="11" fillId="0" borderId="5" xfId="0" quotePrefix="1" applyFont="1" applyBorder="1" applyAlignment="1"/>
    <xf numFmtId="0" fontId="11" fillId="0" borderId="5" xfId="0" applyFont="1" applyBorder="1" applyAlignment="1"/>
    <xf numFmtId="0" fontId="11" fillId="0" borderId="3" xfId="0" applyFont="1" applyBorder="1" applyAlignment="1" applyProtection="1">
      <protection locked="0"/>
    </xf>
    <xf numFmtId="0" fontId="11" fillId="0" borderId="4" xfId="0" applyFont="1" applyBorder="1" applyAlignment="1" applyProtection="1">
      <protection locked="0"/>
    </xf>
    <xf numFmtId="0" fontId="11" fillId="0" borderId="0" xfId="0" applyFont="1" applyAlignment="1" applyProtection="1">
      <protection locked="0"/>
    </xf>
    <xf numFmtId="0" fontId="11" fillId="2" borderId="5" xfId="0" applyFont="1" applyFill="1" applyBorder="1" applyAlignment="1"/>
    <xf numFmtId="0" fontId="21" fillId="6" borderId="3" xfId="0" applyFont="1" applyFill="1" applyBorder="1" applyAlignment="1"/>
    <xf numFmtId="0" fontId="14" fillId="6" borderId="2" xfId="0" applyFont="1" applyFill="1" applyBorder="1" applyAlignment="1"/>
    <xf numFmtId="0" fontId="14" fillId="6" borderId="4" xfId="0" applyFont="1" applyFill="1" applyBorder="1" applyAlignment="1"/>
    <xf numFmtId="0" fontId="14" fillId="8" borderId="2" xfId="0" applyFont="1" applyFill="1" applyBorder="1" applyAlignment="1"/>
    <xf numFmtId="0" fontId="14" fillId="8" borderId="4" xfId="0" applyFont="1" applyFill="1" applyBorder="1" applyAlignment="1"/>
  </cellXfs>
  <cellStyles count="23">
    <cellStyle name="Comma" xfId="22" builtinId="3"/>
    <cellStyle name="Comma 2" xfId="1" xr:uid="{00000000-0005-0000-0000-000001000000}"/>
    <cellStyle name="Comma 2 2" xfId="13" xr:uid="{00000000-0005-0000-0000-000002000000}"/>
    <cellStyle name="Comma0" xfId="2" xr:uid="{00000000-0005-0000-0000-000003000000}"/>
    <cellStyle name="Comma0 2" xfId="14" xr:uid="{00000000-0005-0000-0000-000004000000}"/>
    <cellStyle name="Currency" xfId="11" builtinId="4"/>
    <cellStyle name="Currency 2" xfId="3" xr:uid="{00000000-0005-0000-0000-000006000000}"/>
    <cellStyle name="Currency 3" xfId="4" xr:uid="{00000000-0005-0000-0000-000007000000}"/>
    <cellStyle name="Currency 3 2" xfId="15" xr:uid="{00000000-0005-0000-0000-000008000000}"/>
    <cellStyle name="Currency 4" xfId="16" xr:uid="{00000000-0005-0000-0000-000009000000}"/>
    <cellStyle name="Currency0" xfId="5" xr:uid="{00000000-0005-0000-0000-00000A000000}"/>
    <cellStyle name="Currency0 2" xfId="17" xr:uid="{00000000-0005-0000-0000-00000B000000}"/>
    <cellStyle name="Date" xfId="6" xr:uid="{00000000-0005-0000-0000-00000C000000}"/>
    <cellStyle name="Date 2" xfId="18" xr:uid="{00000000-0005-0000-0000-00000D000000}"/>
    <cellStyle name="Fixed" xfId="7" xr:uid="{00000000-0005-0000-0000-00000E000000}"/>
    <cellStyle name="Fixed 2" xfId="19" xr:uid="{00000000-0005-0000-0000-00000F000000}"/>
    <cellStyle name="Hyperlink 2" xfId="8" xr:uid="{00000000-0005-0000-0000-000010000000}"/>
    <cellStyle name="Normal" xfId="0" builtinId="0"/>
    <cellStyle name="Normal 2" xfId="9" xr:uid="{00000000-0005-0000-0000-000012000000}"/>
    <cellStyle name="Normal 3" xfId="10" xr:uid="{00000000-0005-0000-0000-000013000000}"/>
    <cellStyle name="Normal 3 2" xfId="20" xr:uid="{00000000-0005-0000-0000-000014000000}"/>
    <cellStyle name="Percent" xfId="12" builtinId="5"/>
    <cellStyle name="Percent 2" xfId="21" xr:uid="{00000000-0005-0000-0000-000016000000}"/>
  </cellStyles>
  <dxfs count="12">
    <dxf>
      <font>
        <color rgb="FF9C0006"/>
      </font>
      <fill>
        <patternFill>
          <bgColor rgb="FFFFC7CE"/>
        </patternFill>
      </fill>
    </dxf>
    <dxf>
      <font>
        <color rgb="FF006100"/>
      </font>
      <fill>
        <patternFill>
          <bgColor rgb="FFC6EFCE"/>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FF0000"/>
      </font>
      <fill>
        <patternFill patternType="none">
          <bgColor auto="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3</xdr:col>
      <xdr:colOff>685800</xdr:colOff>
      <xdr:row>5</xdr:row>
      <xdr:rowOff>19049</xdr:rowOff>
    </xdr:to>
    <xdr:sp macro="" textlink="">
      <xdr:nvSpPr>
        <xdr:cNvPr id="2" name="AutoShape 2" descr="image001.jpg">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0" y="161925"/>
          <a:ext cx="3028950" cy="809624"/>
        </a:xfrm>
        <a:prstGeom prst="rect">
          <a:avLst/>
        </a:prstGeom>
        <a:noFill/>
      </xdr:spPr>
    </xdr:sp>
    <xdr:clientData/>
  </xdr:twoCellAnchor>
  <xdr:twoCellAnchor editAs="oneCell">
    <xdr:from>
      <xdr:col>0</xdr:col>
      <xdr:colOff>38100</xdr:colOff>
      <xdr:row>1</xdr:row>
      <xdr:rowOff>123825</xdr:rowOff>
    </xdr:from>
    <xdr:to>
      <xdr:col>3</xdr:col>
      <xdr:colOff>363999</xdr:colOff>
      <xdr:row>4</xdr:row>
      <xdr:rowOff>161925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4325"/>
          <a:ext cx="2669049"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3</xdr:col>
      <xdr:colOff>466725</xdr:colOff>
      <xdr:row>5</xdr:row>
      <xdr:rowOff>19049</xdr:rowOff>
    </xdr:to>
    <xdr:sp macro="" textlink="">
      <xdr:nvSpPr>
        <xdr:cNvPr id="1026" name="AutoShape 2" descr="image001.jpg">
          <a:extLst>
            <a:ext uri="{FF2B5EF4-FFF2-40B4-BE49-F238E27FC236}">
              <a16:creationId xmlns:a16="http://schemas.microsoft.com/office/drawing/2014/main" id="{00000000-0008-0000-0200-000002040000}"/>
            </a:ext>
          </a:extLst>
        </xdr:cNvPr>
        <xdr:cNvSpPr>
          <a:spLocks noChangeAspect="1" noChangeArrowheads="1"/>
        </xdr:cNvSpPr>
      </xdr:nvSpPr>
      <xdr:spPr bwMode="auto">
        <a:xfrm>
          <a:off x="0" y="161925"/>
          <a:ext cx="3028950" cy="809624"/>
        </a:xfrm>
        <a:prstGeom prst="rect">
          <a:avLst/>
        </a:prstGeom>
        <a:noFill/>
      </xdr:spPr>
    </xdr:sp>
    <xdr:clientData/>
  </xdr:twoCellAnchor>
  <xdr:twoCellAnchor editAs="oneCell">
    <xdr:from>
      <xdr:col>0</xdr:col>
      <xdr:colOff>38100</xdr:colOff>
      <xdr:row>1</xdr:row>
      <xdr:rowOff>123825</xdr:rowOff>
    </xdr:from>
    <xdr:to>
      <xdr:col>3</xdr:col>
      <xdr:colOff>144924</xdr:colOff>
      <xdr:row>4</xdr:row>
      <xdr:rowOff>161925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4325"/>
          <a:ext cx="2669049"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74083</xdr:colOff>
      <xdr:row>2</xdr:row>
      <xdr:rowOff>85725</xdr:rowOff>
    </xdr:from>
    <xdr:to>
      <xdr:col>3</xdr:col>
      <xdr:colOff>667210</xdr:colOff>
      <xdr:row>6</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083" y="466725"/>
          <a:ext cx="2546282" cy="752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3</xdr:row>
      <xdr:rowOff>1</xdr:rowOff>
    </xdr:from>
    <xdr:to>
      <xdr:col>3</xdr:col>
      <xdr:colOff>878348</xdr:colOff>
      <xdr:row>6</xdr:row>
      <xdr:rowOff>19051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571501"/>
          <a:ext cx="2554748"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142875</xdr:colOff>
      <xdr:row>2</xdr:row>
      <xdr:rowOff>78554</xdr:rowOff>
    </xdr:from>
    <xdr:to>
      <xdr:col>3</xdr:col>
      <xdr:colOff>1209076</xdr:colOff>
      <xdr:row>6</xdr:row>
      <xdr:rowOff>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5" y="459554"/>
          <a:ext cx="2411873" cy="6739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2</xdr:col>
      <xdr:colOff>38100</xdr:colOff>
      <xdr:row>5</xdr:row>
      <xdr:rowOff>19049</xdr:rowOff>
    </xdr:to>
    <xdr:sp macro="" textlink="">
      <xdr:nvSpPr>
        <xdr:cNvPr id="2" name="AutoShape 2" descr="image001.jpg">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0" y="123824"/>
          <a:ext cx="2733675" cy="847725"/>
        </a:xfrm>
        <a:prstGeom prst="rect">
          <a:avLst/>
        </a:prstGeom>
        <a:noFill/>
      </xdr:spPr>
    </xdr:sp>
    <xdr:clientData/>
  </xdr:twoCellAnchor>
  <xdr:twoCellAnchor editAs="oneCell">
    <xdr:from>
      <xdr:col>0</xdr:col>
      <xdr:colOff>114300</xdr:colOff>
      <xdr:row>1</xdr:row>
      <xdr:rowOff>100998</xdr:rowOff>
    </xdr:from>
    <xdr:to>
      <xdr:col>1</xdr:col>
      <xdr:colOff>1164098</xdr:colOff>
      <xdr:row>5</xdr:row>
      <xdr:rowOff>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91498"/>
          <a:ext cx="2440448" cy="6514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123824</xdr:rowOff>
    </xdr:from>
    <xdr:to>
      <xdr:col>2</xdr:col>
      <xdr:colOff>38100</xdr:colOff>
      <xdr:row>5</xdr:row>
      <xdr:rowOff>19049</xdr:rowOff>
    </xdr:to>
    <xdr:sp macro="" textlink="">
      <xdr:nvSpPr>
        <xdr:cNvPr id="2" name="AutoShape 2" descr="image001.jpg">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123824"/>
          <a:ext cx="3028950" cy="847725"/>
        </a:xfrm>
        <a:prstGeom prst="rect">
          <a:avLst/>
        </a:prstGeom>
        <a:noFill/>
      </xdr:spPr>
    </xdr:sp>
    <xdr:clientData/>
  </xdr:twoCellAnchor>
  <xdr:twoCellAnchor editAs="oneCell">
    <xdr:from>
      <xdr:col>0</xdr:col>
      <xdr:colOff>114300</xdr:colOff>
      <xdr:row>1</xdr:row>
      <xdr:rowOff>100998</xdr:rowOff>
    </xdr:from>
    <xdr:to>
      <xdr:col>1</xdr:col>
      <xdr:colOff>1164098</xdr:colOff>
      <xdr:row>5</xdr:row>
      <xdr:rowOff>0</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91498"/>
          <a:ext cx="2440448" cy="651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8"/>
  <sheetViews>
    <sheetView zoomScaleNormal="100" workbookViewId="0">
      <selection activeCell="B2" sqref="B2:P2"/>
    </sheetView>
  </sheetViews>
  <sheetFormatPr defaultColWidth="8.7109375" defaultRowHeight="14.25"/>
  <sheetData>
    <row r="2" spans="2:16" ht="45" customHeight="1">
      <c r="B2" s="291" t="s">
        <v>0</v>
      </c>
      <c r="C2" s="291"/>
      <c r="D2" s="291"/>
      <c r="E2" s="291"/>
      <c r="F2" s="291"/>
      <c r="G2" s="291"/>
      <c r="H2" s="291"/>
      <c r="I2" s="291"/>
      <c r="J2" s="291"/>
      <c r="K2" s="291"/>
      <c r="L2" s="291"/>
      <c r="M2" s="291"/>
      <c r="N2" s="291"/>
      <c r="O2" s="291"/>
      <c r="P2" s="291"/>
    </row>
    <row r="3" spans="2:16" ht="6.75" customHeight="1"/>
    <row r="4" spans="2:16" ht="79.5" customHeight="1">
      <c r="B4" s="291" t="s">
        <v>1</v>
      </c>
      <c r="C4" s="291"/>
      <c r="D4" s="291"/>
      <c r="E4" s="291"/>
      <c r="F4" s="291"/>
      <c r="G4" s="291"/>
      <c r="H4" s="291"/>
      <c r="I4" s="291"/>
      <c r="J4" s="291"/>
      <c r="K4" s="291"/>
      <c r="L4" s="291"/>
      <c r="M4" s="291"/>
      <c r="N4" s="291"/>
      <c r="O4" s="291"/>
      <c r="P4" s="291"/>
    </row>
    <row r="5" spans="2:16" ht="7.5" customHeight="1">
      <c r="B5" s="58"/>
      <c r="C5" s="58"/>
      <c r="D5" s="58"/>
      <c r="E5" s="58"/>
      <c r="F5" s="58"/>
      <c r="G5" s="58"/>
      <c r="H5" s="58"/>
      <c r="I5" s="58"/>
      <c r="J5" s="58"/>
      <c r="K5" s="58"/>
      <c r="L5" s="58"/>
      <c r="M5" s="58"/>
      <c r="N5" s="58"/>
      <c r="O5" s="58"/>
      <c r="P5" s="58"/>
    </row>
    <row r="6" spans="2:16" ht="93.75" customHeight="1">
      <c r="B6" s="291" t="s">
        <v>2</v>
      </c>
      <c r="C6" s="291"/>
      <c r="D6" s="291"/>
      <c r="E6" s="291"/>
      <c r="F6" s="291"/>
      <c r="G6" s="291"/>
      <c r="H6" s="291"/>
      <c r="I6" s="291"/>
      <c r="J6" s="291"/>
      <c r="K6" s="291"/>
      <c r="L6" s="291"/>
      <c r="M6" s="291"/>
      <c r="N6" s="291"/>
      <c r="O6" s="291"/>
      <c r="P6" s="291"/>
    </row>
    <row r="7" spans="2:16" ht="7.5" customHeight="1"/>
    <row r="8" spans="2:16" ht="47.25" customHeight="1">
      <c r="B8" s="291" t="s">
        <v>3</v>
      </c>
      <c r="C8" s="291"/>
      <c r="D8" s="291"/>
      <c r="E8" s="291"/>
      <c r="F8" s="291"/>
      <c r="G8" s="291"/>
      <c r="H8" s="291"/>
      <c r="I8" s="291"/>
      <c r="J8" s="291"/>
      <c r="K8" s="291"/>
      <c r="L8" s="291"/>
      <c r="M8" s="291"/>
      <c r="N8" s="291"/>
      <c r="O8" s="291"/>
      <c r="P8" s="291"/>
    </row>
    <row r="9" spans="2:16" ht="7.5" customHeight="1"/>
    <row r="10" spans="2:16" ht="34.5" customHeight="1">
      <c r="B10" s="291" t="s">
        <v>4</v>
      </c>
      <c r="C10" s="291"/>
      <c r="D10" s="291"/>
      <c r="E10" s="291"/>
      <c r="F10" s="291"/>
      <c r="G10" s="291"/>
      <c r="H10" s="291"/>
      <c r="I10" s="291"/>
      <c r="J10" s="291"/>
      <c r="K10" s="291"/>
      <c r="L10" s="291"/>
      <c r="M10" s="291"/>
      <c r="N10" s="291"/>
      <c r="O10" s="291"/>
      <c r="P10" s="291"/>
    </row>
    <row r="11" spans="2:16" ht="8.25" customHeight="1">
      <c r="B11" s="58"/>
      <c r="C11" s="58"/>
      <c r="D11" s="58"/>
      <c r="E11" s="58"/>
      <c r="F11" s="58"/>
      <c r="G11" s="58"/>
      <c r="H11" s="58"/>
      <c r="I11" s="58"/>
      <c r="J11" s="58"/>
      <c r="K11" s="58"/>
      <c r="L11" s="58"/>
      <c r="M11" s="58"/>
      <c r="N11" s="58"/>
      <c r="O11" s="58"/>
      <c r="P11" s="58"/>
    </row>
    <row r="12" spans="2:16" ht="33.75" customHeight="1">
      <c r="B12" s="294" t="s">
        <v>5</v>
      </c>
      <c r="C12" s="294"/>
      <c r="D12" s="294"/>
      <c r="E12" s="294"/>
      <c r="F12" s="294"/>
      <c r="G12" s="294"/>
      <c r="H12" s="294"/>
      <c r="I12" s="294"/>
      <c r="J12" s="294"/>
      <c r="K12" s="294"/>
      <c r="L12" s="294"/>
      <c r="M12" s="294"/>
      <c r="N12" s="294"/>
      <c r="O12" s="294"/>
      <c r="P12" s="294"/>
    </row>
    <row r="13" spans="2:16" ht="7.5" customHeight="1"/>
    <row r="14" spans="2:16">
      <c r="B14" s="293" t="s">
        <v>6</v>
      </c>
      <c r="C14" s="293"/>
      <c r="D14" s="293"/>
      <c r="E14" s="293"/>
      <c r="F14" s="293"/>
      <c r="G14" s="293"/>
      <c r="H14" s="293"/>
      <c r="I14" s="293"/>
      <c r="J14" s="293"/>
      <c r="K14" s="293"/>
      <c r="L14" s="293"/>
      <c r="M14" s="293"/>
      <c r="N14" s="293"/>
      <c r="O14" s="293"/>
      <c r="P14" s="293"/>
    </row>
    <row r="15" spans="2:16" ht="6" customHeight="1">
      <c r="B15" s="60"/>
      <c r="C15" s="60"/>
      <c r="D15" s="60"/>
      <c r="E15" s="60"/>
      <c r="F15" s="60"/>
      <c r="G15" s="60"/>
      <c r="H15" s="60"/>
      <c r="I15" s="60"/>
      <c r="J15" s="60"/>
      <c r="K15" s="60"/>
      <c r="L15" s="60"/>
      <c r="M15" s="60"/>
      <c r="N15" s="60"/>
      <c r="O15" s="60"/>
      <c r="P15" s="60"/>
    </row>
    <row r="16" spans="2:16" ht="35.25" customHeight="1">
      <c r="B16" s="292" t="s">
        <v>7</v>
      </c>
      <c r="C16" s="292"/>
      <c r="D16" s="292"/>
      <c r="E16" s="292"/>
      <c r="F16" s="292"/>
      <c r="G16" s="292"/>
      <c r="H16" s="292"/>
      <c r="I16" s="292"/>
      <c r="J16" s="292"/>
      <c r="K16" s="292"/>
      <c r="L16" s="292"/>
      <c r="M16" s="292"/>
      <c r="N16" s="292"/>
      <c r="O16" s="292"/>
      <c r="P16" s="292"/>
    </row>
    <row r="17" spans="2:16" ht="6.75" customHeight="1">
      <c r="B17" s="59"/>
      <c r="C17" s="59"/>
      <c r="D17" s="59"/>
      <c r="E17" s="59"/>
      <c r="F17" s="59"/>
      <c r="G17" s="59"/>
      <c r="H17" s="59"/>
      <c r="I17" s="59"/>
      <c r="J17" s="59"/>
      <c r="K17" s="59"/>
      <c r="L17" s="59"/>
      <c r="M17" s="59"/>
      <c r="N17" s="59"/>
      <c r="O17" s="59"/>
      <c r="P17" s="59"/>
    </row>
    <row r="18" spans="2:16" ht="33.75" customHeight="1">
      <c r="B18" s="292" t="s">
        <v>8</v>
      </c>
      <c r="C18" s="292"/>
      <c r="D18" s="292"/>
      <c r="E18" s="292"/>
      <c r="F18" s="292"/>
      <c r="G18" s="292"/>
      <c r="H18" s="292"/>
      <c r="I18" s="292"/>
      <c r="J18" s="292"/>
      <c r="K18" s="292"/>
      <c r="L18" s="292"/>
      <c r="M18" s="292"/>
      <c r="N18" s="292"/>
      <c r="O18" s="292"/>
      <c r="P18" s="292"/>
    </row>
  </sheetData>
  <mergeCells count="9">
    <mergeCell ref="B2:P2"/>
    <mergeCell ref="B4:P4"/>
    <mergeCell ref="B8:P8"/>
    <mergeCell ref="B6:P6"/>
    <mergeCell ref="B18:P18"/>
    <mergeCell ref="B16:P16"/>
    <mergeCell ref="B14:P14"/>
    <mergeCell ref="B12:P12"/>
    <mergeCell ref="B10:P10"/>
  </mergeCells>
  <pageMargins left="0" right="0"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1:I62"/>
  <sheetViews>
    <sheetView workbookViewId="0">
      <selection activeCell="F34" sqref="F34"/>
    </sheetView>
  </sheetViews>
  <sheetFormatPr defaultRowHeight="14.25"/>
  <cols>
    <col min="2" max="2" width="7.85546875" customWidth="1"/>
    <col min="3" max="3" width="38.7109375" customWidth="1"/>
    <col min="4" max="4" width="0.5703125" customWidth="1"/>
    <col min="5" max="5" width="7.5703125" customWidth="1"/>
    <col min="6" max="6" width="43.28515625" customWidth="1"/>
    <col min="7" max="7" width="0.85546875" customWidth="1"/>
    <col min="8" max="8" width="8.42578125" customWidth="1"/>
    <col min="9" max="9" width="32.85546875" customWidth="1"/>
    <col min="258" max="258" width="7.85546875" customWidth="1"/>
    <col min="259" max="259" width="38.7109375" customWidth="1"/>
    <col min="260" max="260" width="0.5703125" customWidth="1"/>
    <col min="261" max="261" width="7.5703125" customWidth="1"/>
    <col min="262" max="262" width="43.28515625" customWidth="1"/>
    <col min="263" max="263" width="0.85546875" customWidth="1"/>
    <col min="264" max="264" width="8.42578125" customWidth="1"/>
    <col min="265" max="265" width="32.85546875" customWidth="1"/>
    <col min="514" max="514" width="7.85546875" customWidth="1"/>
    <col min="515" max="515" width="38.7109375" customWidth="1"/>
    <col min="516" max="516" width="0.5703125" customWidth="1"/>
    <col min="517" max="517" width="7.5703125" customWidth="1"/>
    <col min="518" max="518" width="43.28515625" customWidth="1"/>
    <col min="519" max="519" width="0.85546875" customWidth="1"/>
    <col min="520" max="520" width="8.42578125" customWidth="1"/>
    <col min="521" max="521" width="32.85546875" customWidth="1"/>
    <col min="770" max="770" width="7.85546875" customWidth="1"/>
    <col min="771" max="771" width="38.7109375" customWidth="1"/>
    <col min="772" max="772" width="0.5703125" customWidth="1"/>
    <col min="773" max="773" width="7.5703125" customWidth="1"/>
    <col min="774" max="774" width="43.28515625" customWidth="1"/>
    <col min="775" max="775" width="0.85546875" customWidth="1"/>
    <col min="776" max="776" width="8.42578125" customWidth="1"/>
    <col min="777" max="777" width="32.85546875" customWidth="1"/>
    <col min="1026" max="1026" width="7.85546875" customWidth="1"/>
    <col min="1027" max="1027" width="38.7109375" customWidth="1"/>
    <col min="1028" max="1028" width="0.5703125" customWidth="1"/>
    <col min="1029" max="1029" width="7.5703125" customWidth="1"/>
    <col min="1030" max="1030" width="43.28515625" customWidth="1"/>
    <col min="1031" max="1031" width="0.85546875" customWidth="1"/>
    <col min="1032" max="1032" width="8.42578125" customWidth="1"/>
    <col min="1033" max="1033" width="32.85546875" customWidth="1"/>
    <col min="1282" max="1282" width="7.85546875" customWidth="1"/>
    <col min="1283" max="1283" width="38.7109375" customWidth="1"/>
    <col min="1284" max="1284" width="0.5703125" customWidth="1"/>
    <col min="1285" max="1285" width="7.5703125" customWidth="1"/>
    <col min="1286" max="1286" width="43.28515625" customWidth="1"/>
    <col min="1287" max="1287" width="0.85546875" customWidth="1"/>
    <col min="1288" max="1288" width="8.42578125" customWidth="1"/>
    <col min="1289" max="1289" width="32.85546875" customWidth="1"/>
    <col min="1538" max="1538" width="7.85546875" customWidth="1"/>
    <col min="1539" max="1539" width="38.7109375" customWidth="1"/>
    <col min="1540" max="1540" width="0.5703125" customWidth="1"/>
    <col min="1541" max="1541" width="7.5703125" customWidth="1"/>
    <col min="1542" max="1542" width="43.28515625" customWidth="1"/>
    <col min="1543" max="1543" width="0.85546875" customWidth="1"/>
    <col min="1544" max="1544" width="8.42578125" customWidth="1"/>
    <col min="1545" max="1545" width="32.85546875" customWidth="1"/>
    <col min="1794" max="1794" width="7.85546875" customWidth="1"/>
    <col min="1795" max="1795" width="38.7109375" customWidth="1"/>
    <col min="1796" max="1796" width="0.5703125" customWidth="1"/>
    <col min="1797" max="1797" width="7.5703125" customWidth="1"/>
    <col min="1798" max="1798" width="43.28515625" customWidth="1"/>
    <col min="1799" max="1799" width="0.85546875" customWidth="1"/>
    <col min="1800" max="1800" width="8.42578125" customWidth="1"/>
    <col min="1801" max="1801" width="32.85546875" customWidth="1"/>
    <col min="2050" max="2050" width="7.85546875" customWidth="1"/>
    <col min="2051" max="2051" width="38.7109375" customWidth="1"/>
    <col min="2052" max="2052" width="0.5703125" customWidth="1"/>
    <col min="2053" max="2053" width="7.5703125" customWidth="1"/>
    <col min="2054" max="2054" width="43.28515625" customWidth="1"/>
    <col min="2055" max="2055" width="0.85546875" customWidth="1"/>
    <col min="2056" max="2056" width="8.42578125" customWidth="1"/>
    <col min="2057" max="2057" width="32.85546875" customWidth="1"/>
    <col min="2306" max="2306" width="7.85546875" customWidth="1"/>
    <col min="2307" max="2307" width="38.7109375" customWidth="1"/>
    <col min="2308" max="2308" width="0.5703125" customWidth="1"/>
    <col min="2309" max="2309" width="7.5703125" customWidth="1"/>
    <col min="2310" max="2310" width="43.28515625" customWidth="1"/>
    <col min="2311" max="2311" width="0.85546875" customWidth="1"/>
    <col min="2312" max="2312" width="8.42578125" customWidth="1"/>
    <col min="2313" max="2313" width="32.85546875" customWidth="1"/>
    <col min="2562" max="2562" width="7.85546875" customWidth="1"/>
    <col min="2563" max="2563" width="38.7109375" customWidth="1"/>
    <col min="2564" max="2564" width="0.5703125" customWidth="1"/>
    <col min="2565" max="2565" width="7.5703125" customWidth="1"/>
    <col min="2566" max="2566" width="43.28515625" customWidth="1"/>
    <col min="2567" max="2567" width="0.85546875" customWidth="1"/>
    <col min="2568" max="2568" width="8.42578125" customWidth="1"/>
    <col min="2569" max="2569" width="32.85546875" customWidth="1"/>
    <col min="2818" max="2818" width="7.85546875" customWidth="1"/>
    <col min="2819" max="2819" width="38.7109375" customWidth="1"/>
    <col min="2820" max="2820" width="0.5703125" customWidth="1"/>
    <col min="2821" max="2821" width="7.5703125" customWidth="1"/>
    <col min="2822" max="2822" width="43.28515625" customWidth="1"/>
    <col min="2823" max="2823" width="0.85546875" customWidth="1"/>
    <col min="2824" max="2824" width="8.42578125" customWidth="1"/>
    <col min="2825" max="2825" width="32.85546875" customWidth="1"/>
    <col min="3074" max="3074" width="7.85546875" customWidth="1"/>
    <col min="3075" max="3075" width="38.7109375" customWidth="1"/>
    <col min="3076" max="3076" width="0.5703125" customWidth="1"/>
    <col min="3077" max="3077" width="7.5703125" customWidth="1"/>
    <col min="3078" max="3078" width="43.28515625" customWidth="1"/>
    <col min="3079" max="3079" width="0.85546875" customWidth="1"/>
    <col min="3080" max="3080" width="8.42578125" customWidth="1"/>
    <col min="3081" max="3081" width="32.85546875" customWidth="1"/>
    <col min="3330" max="3330" width="7.85546875" customWidth="1"/>
    <col min="3331" max="3331" width="38.7109375" customWidth="1"/>
    <col min="3332" max="3332" width="0.5703125" customWidth="1"/>
    <col min="3333" max="3333" width="7.5703125" customWidth="1"/>
    <col min="3334" max="3334" width="43.28515625" customWidth="1"/>
    <col min="3335" max="3335" width="0.85546875" customWidth="1"/>
    <col min="3336" max="3336" width="8.42578125" customWidth="1"/>
    <col min="3337" max="3337" width="32.85546875" customWidth="1"/>
    <col min="3586" max="3586" width="7.85546875" customWidth="1"/>
    <col min="3587" max="3587" width="38.7109375" customWidth="1"/>
    <col min="3588" max="3588" width="0.5703125" customWidth="1"/>
    <col min="3589" max="3589" width="7.5703125" customWidth="1"/>
    <col min="3590" max="3590" width="43.28515625" customWidth="1"/>
    <col min="3591" max="3591" width="0.85546875" customWidth="1"/>
    <col min="3592" max="3592" width="8.42578125" customWidth="1"/>
    <col min="3593" max="3593" width="32.85546875" customWidth="1"/>
    <col min="3842" max="3842" width="7.85546875" customWidth="1"/>
    <col min="3843" max="3843" width="38.7109375" customWidth="1"/>
    <col min="3844" max="3844" width="0.5703125" customWidth="1"/>
    <col min="3845" max="3845" width="7.5703125" customWidth="1"/>
    <col min="3846" max="3846" width="43.28515625" customWidth="1"/>
    <col min="3847" max="3847" width="0.85546875" customWidth="1"/>
    <col min="3848" max="3848" width="8.42578125" customWidth="1"/>
    <col min="3849" max="3849" width="32.85546875" customWidth="1"/>
    <col min="4098" max="4098" width="7.85546875" customWidth="1"/>
    <col min="4099" max="4099" width="38.7109375" customWidth="1"/>
    <col min="4100" max="4100" width="0.5703125" customWidth="1"/>
    <col min="4101" max="4101" width="7.5703125" customWidth="1"/>
    <col min="4102" max="4102" width="43.28515625" customWidth="1"/>
    <col min="4103" max="4103" width="0.85546875" customWidth="1"/>
    <col min="4104" max="4104" width="8.42578125" customWidth="1"/>
    <col min="4105" max="4105" width="32.85546875" customWidth="1"/>
    <col min="4354" max="4354" width="7.85546875" customWidth="1"/>
    <col min="4355" max="4355" width="38.7109375" customWidth="1"/>
    <col min="4356" max="4356" width="0.5703125" customWidth="1"/>
    <col min="4357" max="4357" width="7.5703125" customWidth="1"/>
    <col min="4358" max="4358" width="43.28515625" customWidth="1"/>
    <col min="4359" max="4359" width="0.85546875" customWidth="1"/>
    <col min="4360" max="4360" width="8.42578125" customWidth="1"/>
    <col min="4361" max="4361" width="32.85546875" customWidth="1"/>
    <col min="4610" max="4610" width="7.85546875" customWidth="1"/>
    <col min="4611" max="4611" width="38.7109375" customWidth="1"/>
    <col min="4612" max="4612" width="0.5703125" customWidth="1"/>
    <col min="4613" max="4613" width="7.5703125" customWidth="1"/>
    <col min="4614" max="4614" width="43.28515625" customWidth="1"/>
    <col min="4615" max="4615" width="0.85546875" customWidth="1"/>
    <col min="4616" max="4616" width="8.42578125" customWidth="1"/>
    <col min="4617" max="4617" width="32.85546875" customWidth="1"/>
    <col min="4866" max="4866" width="7.85546875" customWidth="1"/>
    <col min="4867" max="4867" width="38.7109375" customWidth="1"/>
    <col min="4868" max="4868" width="0.5703125" customWidth="1"/>
    <col min="4869" max="4869" width="7.5703125" customWidth="1"/>
    <col min="4870" max="4870" width="43.28515625" customWidth="1"/>
    <col min="4871" max="4871" width="0.85546875" customWidth="1"/>
    <col min="4872" max="4872" width="8.42578125" customWidth="1"/>
    <col min="4873" max="4873" width="32.85546875" customWidth="1"/>
    <col min="5122" max="5122" width="7.85546875" customWidth="1"/>
    <col min="5123" max="5123" width="38.7109375" customWidth="1"/>
    <col min="5124" max="5124" width="0.5703125" customWidth="1"/>
    <col min="5125" max="5125" width="7.5703125" customWidth="1"/>
    <col min="5126" max="5126" width="43.28515625" customWidth="1"/>
    <col min="5127" max="5127" width="0.85546875" customWidth="1"/>
    <col min="5128" max="5128" width="8.42578125" customWidth="1"/>
    <col min="5129" max="5129" width="32.85546875" customWidth="1"/>
    <col min="5378" max="5378" width="7.85546875" customWidth="1"/>
    <col min="5379" max="5379" width="38.7109375" customWidth="1"/>
    <col min="5380" max="5380" width="0.5703125" customWidth="1"/>
    <col min="5381" max="5381" width="7.5703125" customWidth="1"/>
    <col min="5382" max="5382" width="43.28515625" customWidth="1"/>
    <col min="5383" max="5383" width="0.85546875" customWidth="1"/>
    <col min="5384" max="5384" width="8.42578125" customWidth="1"/>
    <col min="5385" max="5385" width="32.85546875" customWidth="1"/>
    <col min="5634" max="5634" width="7.85546875" customWidth="1"/>
    <col min="5635" max="5635" width="38.7109375" customWidth="1"/>
    <col min="5636" max="5636" width="0.5703125" customWidth="1"/>
    <col min="5637" max="5637" width="7.5703125" customWidth="1"/>
    <col min="5638" max="5638" width="43.28515625" customWidth="1"/>
    <col min="5639" max="5639" width="0.85546875" customWidth="1"/>
    <col min="5640" max="5640" width="8.42578125" customWidth="1"/>
    <col min="5641" max="5641" width="32.85546875" customWidth="1"/>
    <col min="5890" max="5890" width="7.85546875" customWidth="1"/>
    <col min="5891" max="5891" width="38.7109375" customWidth="1"/>
    <col min="5892" max="5892" width="0.5703125" customWidth="1"/>
    <col min="5893" max="5893" width="7.5703125" customWidth="1"/>
    <col min="5894" max="5894" width="43.28515625" customWidth="1"/>
    <col min="5895" max="5895" width="0.85546875" customWidth="1"/>
    <col min="5896" max="5896" width="8.42578125" customWidth="1"/>
    <col min="5897" max="5897" width="32.85546875" customWidth="1"/>
    <col min="6146" max="6146" width="7.85546875" customWidth="1"/>
    <col min="6147" max="6147" width="38.7109375" customWidth="1"/>
    <col min="6148" max="6148" width="0.5703125" customWidth="1"/>
    <col min="6149" max="6149" width="7.5703125" customWidth="1"/>
    <col min="6150" max="6150" width="43.28515625" customWidth="1"/>
    <col min="6151" max="6151" width="0.85546875" customWidth="1"/>
    <col min="6152" max="6152" width="8.42578125" customWidth="1"/>
    <col min="6153" max="6153" width="32.85546875" customWidth="1"/>
    <col min="6402" max="6402" width="7.85546875" customWidth="1"/>
    <col min="6403" max="6403" width="38.7109375" customWidth="1"/>
    <col min="6404" max="6404" width="0.5703125" customWidth="1"/>
    <col min="6405" max="6405" width="7.5703125" customWidth="1"/>
    <col min="6406" max="6406" width="43.28515625" customWidth="1"/>
    <col min="6407" max="6407" width="0.85546875" customWidth="1"/>
    <col min="6408" max="6408" width="8.42578125" customWidth="1"/>
    <col min="6409" max="6409" width="32.85546875" customWidth="1"/>
    <col min="6658" max="6658" width="7.85546875" customWidth="1"/>
    <col min="6659" max="6659" width="38.7109375" customWidth="1"/>
    <col min="6660" max="6660" width="0.5703125" customWidth="1"/>
    <col min="6661" max="6661" width="7.5703125" customWidth="1"/>
    <col min="6662" max="6662" width="43.28515625" customWidth="1"/>
    <col min="6663" max="6663" width="0.85546875" customWidth="1"/>
    <col min="6664" max="6664" width="8.42578125" customWidth="1"/>
    <col min="6665" max="6665" width="32.85546875" customWidth="1"/>
    <col min="6914" max="6914" width="7.85546875" customWidth="1"/>
    <col min="6915" max="6915" width="38.7109375" customWidth="1"/>
    <col min="6916" max="6916" width="0.5703125" customWidth="1"/>
    <col min="6917" max="6917" width="7.5703125" customWidth="1"/>
    <col min="6918" max="6918" width="43.28515625" customWidth="1"/>
    <col min="6919" max="6919" width="0.85546875" customWidth="1"/>
    <col min="6920" max="6920" width="8.42578125" customWidth="1"/>
    <col min="6921" max="6921" width="32.85546875" customWidth="1"/>
    <col min="7170" max="7170" width="7.85546875" customWidth="1"/>
    <col min="7171" max="7171" width="38.7109375" customWidth="1"/>
    <col min="7172" max="7172" width="0.5703125" customWidth="1"/>
    <col min="7173" max="7173" width="7.5703125" customWidth="1"/>
    <col min="7174" max="7174" width="43.28515625" customWidth="1"/>
    <col min="7175" max="7175" width="0.85546875" customWidth="1"/>
    <col min="7176" max="7176" width="8.42578125" customWidth="1"/>
    <col min="7177" max="7177" width="32.85546875" customWidth="1"/>
    <col min="7426" max="7426" width="7.85546875" customWidth="1"/>
    <col min="7427" max="7427" width="38.7109375" customWidth="1"/>
    <col min="7428" max="7428" width="0.5703125" customWidth="1"/>
    <col min="7429" max="7429" width="7.5703125" customWidth="1"/>
    <col min="7430" max="7430" width="43.28515625" customWidth="1"/>
    <col min="7431" max="7431" width="0.85546875" customWidth="1"/>
    <col min="7432" max="7432" width="8.42578125" customWidth="1"/>
    <col min="7433" max="7433" width="32.85546875" customWidth="1"/>
    <col min="7682" max="7682" width="7.85546875" customWidth="1"/>
    <col min="7683" max="7683" width="38.7109375" customWidth="1"/>
    <col min="7684" max="7684" width="0.5703125" customWidth="1"/>
    <col min="7685" max="7685" width="7.5703125" customWidth="1"/>
    <col min="7686" max="7686" width="43.28515625" customWidth="1"/>
    <col min="7687" max="7687" width="0.85546875" customWidth="1"/>
    <col min="7688" max="7688" width="8.42578125" customWidth="1"/>
    <col min="7689" max="7689" width="32.85546875" customWidth="1"/>
    <col min="7938" max="7938" width="7.85546875" customWidth="1"/>
    <col min="7939" max="7939" width="38.7109375" customWidth="1"/>
    <col min="7940" max="7940" width="0.5703125" customWidth="1"/>
    <col min="7941" max="7941" width="7.5703125" customWidth="1"/>
    <col min="7942" max="7942" width="43.28515625" customWidth="1"/>
    <col min="7943" max="7943" width="0.85546875" customWidth="1"/>
    <col min="7944" max="7944" width="8.42578125" customWidth="1"/>
    <col min="7945" max="7945" width="32.85546875" customWidth="1"/>
    <col min="8194" max="8194" width="7.85546875" customWidth="1"/>
    <col min="8195" max="8195" width="38.7109375" customWidth="1"/>
    <col min="8196" max="8196" width="0.5703125" customWidth="1"/>
    <col min="8197" max="8197" width="7.5703125" customWidth="1"/>
    <col min="8198" max="8198" width="43.28515625" customWidth="1"/>
    <col min="8199" max="8199" width="0.85546875" customWidth="1"/>
    <col min="8200" max="8200" width="8.42578125" customWidth="1"/>
    <col min="8201" max="8201" width="32.85546875" customWidth="1"/>
    <col min="8450" max="8450" width="7.85546875" customWidth="1"/>
    <col min="8451" max="8451" width="38.7109375" customWidth="1"/>
    <col min="8452" max="8452" width="0.5703125" customWidth="1"/>
    <col min="8453" max="8453" width="7.5703125" customWidth="1"/>
    <col min="8454" max="8454" width="43.28515625" customWidth="1"/>
    <col min="8455" max="8455" width="0.85546875" customWidth="1"/>
    <col min="8456" max="8456" width="8.42578125" customWidth="1"/>
    <col min="8457" max="8457" width="32.85546875" customWidth="1"/>
    <col min="8706" max="8706" width="7.85546875" customWidth="1"/>
    <col min="8707" max="8707" width="38.7109375" customWidth="1"/>
    <col min="8708" max="8708" width="0.5703125" customWidth="1"/>
    <col min="8709" max="8709" width="7.5703125" customWidth="1"/>
    <col min="8710" max="8710" width="43.28515625" customWidth="1"/>
    <col min="8711" max="8711" width="0.85546875" customWidth="1"/>
    <col min="8712" max="8712" width="8.42578125" customWidth="1"/>
    <col min="8713" max="8713" width="32.85546875" customWidth="1"/>
    <col min="8962" max="8962" width="7.85546875" customWidth="1"/>
    <col min="8963" max="8963" width="38.7109375" customWidth="1"/>
    <col min="8964" max="8964" width="0.5703125" customWidth="1"/>
    <col min="8965" max="8965" width="7.5703125" customWidth="1"/>
    <col min="8966" max="8966" width="43.28515625" customWidth="1"/>
    <col min="8967" max="8967" width="0.85546875" customWidth="1"/>
    <col min="8968" max="8968" width="8.42578125" customWidth="1"/>
    <col min="8969" max="8969" width="32.85546875" customWidth="1"/>
    <col min="9218" max="9218" width="7.85546875" customWidth="1"/>
    <col min="9219" max="9219" width="38.7109375" customWidth="1"/>
    <col min="9220" max="9220" width="0.5703125" customWidth="1"/>
    <col min="9221" max="9221" width="7.5703125" customWidth="1"/>
    <col min="9222" max="9222" width="43.28515625" customWidth="1"/>
    <col min="9223" max="9223" width="0.85546875" customWidth="1"/>
    <col min="9224" max="9224" width="8.42578125" customWidth="1"/>
    <col min="9225" max="9225" width="32.85546875" customWidth="1"/>
    <col min="9474" max="9474" width="7.85546875" customWidth="1"/>
    <col min="9475" max="9475" width="38.7109375" customWidth="1"/>
    <col min="9476" max="9476" width="0.5703125" customWidth="1"/>
    <col min="9477" max="9477" width="7.5703125" customWidth="1"/>
    <col min="9478" max="9478" width="43.28515625" customWidth="1"/>
    <col min="9479" max="9479" width="0.85546875" customWidth="1"/>
    <col min="9480" max="9480" width="8.42578125" customWidth="1"/>
    <col min="9481" max="9481" width="32.85546875" customWidth="1"/>
    <col min="9730" max="9730" width="7.85546875" customWidth="1"/>
    <col min="9731" max="9731" width="38.7109375" customWidth="1"/>
    <col min="9732" max="9732" width="0.5703125" customWidth="1"/>
    <col min="9733" max="9733" width="7.5703125" customWidth="1"/>
    <col min="9734" max="9734" width="43.28515625" customWidth="1"/>
    <col min="9735" max="9735" width="0.85546875" customWidth="1"/>
    <col min="9736" max="9736" width="8.42578125" customWidth="1"/>
    <col min="9737" max="9737" width="32.85546875" customWidth="1"/>
    <col min="9986" max="9986" width="7.85546875" customWidth="1"/>
    <col min="9987" max="9987" width="38.7109375" customWidth="1"/>
    <col min="9988" max="9988" width="0.5703125" customWidth="1"/>
    <col min="9989" max="9989" width="7.5703125" customWidth="1"/>
    <col min="9990" max="9990" width="43.28515625" customWidth="1"/>
    <col min="9991" max="9991" width="0.85546875" customWidth="1"/>
    <col min="9992" max="9992" width="8.42578125" customWidth="1"/>
    <col min="9993" max="9993" width="32.85546875" customWidth="1"/>
    <col min="10242" max="10242" width="7.85546875" customWidth="1"/>
    <col min="10243" max="10243" width="38.7109375" customWidth="1"/>
    <col min="10244" max="10244" width="0.5703125" customWidth="1"/>
    <col min="10245" max="10245" width="7.5703125" customWidth="1"/>
    <col min="10246" max="10246" width="43.28515625" customWidth="1"/>
    <col min="10247" max="10247" width="0.85546875" customWidth="1"/>
    <col min="10248" max="10248" width="8.42578125" customWidth="1"/>
    <col min="10249" max="10249" width="32.85546875" customWidth="1"/>
    <col min="10498" max="10498" width="7.85546875" customWidth="1"/>
    <col min="10499" max="10499" width="38.7109375" customWidth="1"/>
    <col min="10500" max="10500" width="0.5703125" customWidth="1"/>
    <col min="10501" max="10501" width="7.5703125" customWidth="1"/>
    <col min="10502" max="10502" width="43.28515625" customWidth="1"/>
    <col min="10503" max="10503" width="0.85546875" customWidth="1"/>
    <col min="10504" max="10504" width="8.42578125" customWidth="1"/>
    <col min="10505" max="10505" width="32.85546875" customWidth="1"/>
    <col min="10754" max="10754" width="7.85546875" customWidth="1"/>
    <col min="10755" max="10755" width="38.7109375" customWidth="1"/>
    <col min="10756" max="10756" width="0.5703125" customWidth="1"/>
    <col min="10757" max="10757" width="7.5703125" customWidth="1"/>
    <col min="10758" max="10758" width="43.28515625" customWidth="1"/>
    <col min="10759" max="10759" width="0.85546875" customWidth="1"/>
    <col min="10760" max="10760" width="8.42578125" customWidth="1"/>
    <col min="10761" max="10761" width="32.85546875" customWidth="1"/>
    <col min="11010" max="11010" width="7.85546875" customWidth="1"/>
    <col min="11011" max="11011" width="38.7109375" customWidth="1"/>
    <col min="11012" max="11012" width="0.5703125" customWidth="1"/>
    <col min="11013" max="11013" width="7.5703125" customWidth="1"/>
    <col min="11014" max="11014" width="43.28515625" customWidth="1"/>
    <col min="11015" max="11015" width="0.85546875" customWidth="1"/>
    <col min="11016" max="11016" width="8.42578125" customWidth="1"/>
    <col min="11017" max="11017" width="32.85546875" customWidth="1"/>
    <col min="11266" max="11266" width="7.85546875" customWidth="1"/>
    <col min="11267" max="11267" width="38.7109375" customWidth="1"/>
    <col min="11268" max="11268" width="0.5703125" customWidth="1"/>
    <col min="11269" max="11269" width="7.5703125" customWidth="1"/>
    <col min="11270" max="11270" width="43.28515625" customWidth="1"/>
    <col min="11271" max="11271" width="0.85546875" customWidth="1"/>
    <col min="11272" max="11272" width="8.42578125" customWidth="1"/>
    <col min="11273" max="11273" width="32.85546875" customWidth="1"/>
    <col min="11522" max="11522" width="7.85546875" customWidth="1"/>
    <col min="11523" max="11523" width="38.7109375" customWidth="1"/>
    <col min="11524" max="11524" width="0.5703125" customWidth="1"/>
    <col min="11525" max="11525" width="7.5703125" customWidth="1"/>
    <col min="11526" max="11526" width="43.28515625" customWidth="1"/>
    <col min="11527" max="11527" width="0.85546875" customWidth="1"/>
    <col min="11528" max="11528" width="8.42578125" customWidth="1"/>
    <col min="11529" max="11529" width="32.85546875" customWidth="1"/>
    <col min="11778" max="11778" width="7.85546875" customWidth="1"/>
    <col min="11779" max="11779" width="38.7109375" customWidth="1"/>
    <col min="11780" max="11780" width="0.5703125" customWidth="1"/>
    <col min="11781" max="11781" width="7.5703125" customWidth="1"/>
    <col min="11782" max="11782" width="43.28515625" customWidth="1"/>
    <col min="11783" max="11783" width="0.85546875" customWidth="1"/>
    <col min="11784" max="11784" width="8.42578125" customWidth="1"/>
    <col min="11785" max="11785" width="32.85546875" customWidth="1"/>
    <col min="12034" max="12034" width="7.85546875" customWidth="1"/>
    <col min="12035" max="12035" width="38.7109375" customWidth="1"/>
    <col min="12036" max="12036" width="0.5703125" customWidth="1"/>
    <col min="12037" max="12037" width="7.5703125" customWidth="1"/>
    <col min="12038" max="12038" width="43.28515625" customWidth="1"/>
    <col min="12039" max="12039" width="0.85546875" customWidth="1"/>
    <col min="12040" max="12040" width="8.42578125" customWidth="1"/>
    <col min="12041" max="12041" width="32.85546875" customWidth="1"/>
    <col min="12290" max="12290" width="7.85546875" customWidth="1"/>
    <col min="12291" max="12291" width="38.7109375" customWidth="1"/>
    <col min="12292" max="12292" width="0.5703125" customWidth="1"/>
    <col min="12293" max="12293" width="7.5703125" customWidth="1"/>
    <col min="12294" max="12294" width="43.28515625" customWidth="1"/>
    <col min="12295" max="12295" width="0.85546875" customWidth="1"/>
    <col min="12296" max="12296" width="8.42578125" customWidth="1"/>
    <col min="12297" max="12297" width="32.85546875" customWidth="1"/>
    <col min="12546" max="12546" width="7.85546875" customWidth="1"/>
    <col min="12547" max="12547" width="38.7109375" customWidth="1"/>
    <col min="12548" max="12548" width="0.5703125" customWidth="1"/>
    <col min="12549" max="12549" width="7.5703125" customWidth="1"/>
    <col min="12550" max="12550" width="43.28515625" customWidth="1"/>
    <col min="12551" max="12551" width="0.85546875" customWidth="1"/>
    <col min="12552" max="12552" width="8.42578125" customWidth="1"/>
    <col min="12553" max="12553" width="32.85546875" customWidth="1"/>
    <col min="12802" max="12802" width="7.85546875" customWidth="1"/>
    <col min="12803" max="12803" width="38.7109375" customWidth="1"/>
    <col min="12804" max="12804" width="0.5703125" customWidth="1"/>
    <col min="12805" max="12805" width="7.5703125" customWidth="1"/>
    <col min="12806" max="12806" width="43.28515625" customWidth="1"/>
    <col min="12807" max="12807" width="0.85546875" customWidth="1"/>
    <col min="12808" max="12808" width="8.42578125" customWidth="1"/>
    <col min="12809" max="12809" width="32.85546875" customWidth="1"/>
    <col min="13058" max="13058" width="7.85546875" customWidth="1"/>
    <col min="13059" max="13059" width="38.7109375" customWidth="1"/>
    <col min="13060" max="13060" width="0.5703125" customWidth="1"/>
    <col min="13061" max="13061" width="7.5703125" customWidth="1"/>
    <col min="13062" max="13062" width="43.28515625" customWidth="1"/>
    <col min="13063" max="13063" width="0.85546875" customWidth="1"/>
    <col min="13064" max="13064" width="8.42578125" customWidth="1"/>
    <col min="13065" max="13065" width="32.85546875" customWidth="1"/>
    <col min="13314" max="13314" width="7.85546875" customWidth="1"/>
    <col min="13315" max="13315" width="38.7109375" customWidth="1"/>
    <col min="13316" max="13316" width="0.5703125" customWidth="1"/>
    <col min="13317" max="13317" width="7.5703125" customWidth="1"/>
    <col min="13318" max="13318" width="43.28515625" customWidth="1"/>
    <col min="13319" max="13319" width="0.85546875" customWidth="1"/>
    <col min="13320" max="13320" width="8.42578125" customWidth="1"/>
    <col min="13321" max="13321" width="32.85546875" customWidth="1"/>
    <col min="13570" max="13570" width="7.85546875" customWidth="1"/>
    <col min="13571" max="13571" width="38.7109375" customWidth="1"/>
    <col min="13572" max="13572" width="0.5703125" customWidth="1"/>
    <col min="13573" max="13573" width="7.5703125" customWidth="1"/>
    <col min="13574" max="13574" width="43.28515625" customWidth="1"/>
    <col min="13575" max="13575" width="0.85546875" customWidth="1"/>
    <col min="13576" max="13576" width="8.42578125" customWidth="1"/>
    <col min="13577" max="13577" width="32.85546875" customWidth="1"/>
    <col min="13826" max="13826" width="7.85546875" customWidth="1"/>
    <col min="13827" max="13827" width="38.7109375" customWidth="1"/>
    <col min="13828" max="13828" width="0.5703125" customWidth="1"/>
    <col min="13829" max="13829" width="7.5703125" customWidth="1"/>
    <col min="13830" max="13830" width="43.28515625" customWidth="1"/>
    <col min="13831" max="13831" width="0.85546875" customWidth="1"/>
    <col min="13832" max="13832" width="8.42578125" customWidth="1"/>
    <col min="13833" max="13833" width="32.85546875" customWidth="1"/>
    <col min="14082" max="14082" width="7.85546875" customWidth="1"/>
    <col min="14083" max="14083" width="38.7109375" customWidth="1"/>
    <col min="14084" max="14084" width="0.5703125" customWidth="1"/>
    <col min="14085" max="14085" width="7.5703125" customWidth="1"/>
    <col min="14086" max="14086" width="43.28515625" customWidth="1"/>
    <col min="14087" max="14087" width="0.85546875" customWidth="1"/>
    <col min="14088" max="14088" width="8.42578125" customWidth="1"/>
    <col min="14089" max="14089" width="32.85546875" customWidth="1"/>
    <col min="14338" max="14338" width="7.85546875" customWidth="1"/>
    <col min="14339" max="14339" width="38.7109375" customWidth="1"/>
    <col min="14340" max="14340" width="0.5703125" customWidth="1"/>
    <col min="14341" max="14341" width="7.5703125" customWidth="1"/>
    <col min="14342" max="14342" width="43.28515625" customWidth="1"/>
    <col min="14343" max="14343" width="0.85546875" customWidth="1"/>
    <col min="14344" max="14344" width="8.42578125" customWidth="1"/>
    <col min="14345" max="14345" width="32.85546875" customWidth="1"/>
    <col min="14594" max="14594" width="7.85546875" customWidth="1"/>
    <col min="14595" max="14595" width="38.7109375" customWidth="1"/>
    <col min="14596" max="14596" width="0.5703125" customWidth="1"/>
    <col min="14597" max="14597" width="7.5703125" customWidth="1"/>
    <col min="14598" max="14598" width="43.28515625" customWidth="1"/>
    <col min="14599" max="14599" width="0.85546875" customWidth="1"/>
    <col min="14600" max="14600" width="8.42578125" customWidth="1"/>
    <col min="14601" max="14601" width="32.85546875" customWidth="1"/>
    <col min="14850" max="14850" width="7.85546875" customWidth="1"/>
    <col min="14851" max="14851" width="38.7109375" customWidth="1"/>
    <col min="14852" max="14852" width="0.5703125" customWidth="1"/>
    <col min="14853" max="14853" width="7.5703125" customWidth="1"/>
    <col min="14854" max="14854" width="43.28515625" customWidth="1"/>
    <col min="14855" max="14855" width="0.85546875" customWidth="1"/>
    <col min="14856" max="14856" width="8.42578125" customWidth="1"/>
    <col min="14857" max="14857" width="32.85546875" customWidth="1"/>
    <col min="15106" max="15106" width="7.85546875" customWidth="1"/>
    <col min="15107" max="15107" width="38.7109375" customWidth="1"/>
    <col min="15108" max="15108" width="0.5703125" customWidth="1"/>
    <col min="15109" max="15109" width="7.5703125" customWidth="1"/>
    <col min="15110" max="15110" width="43.28515625" customWidth="1"/>
    <col min="15111" max="15111" width="0.85546875" customWidth="1"/>
    <col min="15112" max="15112" width="8.42578125" customWidth="1"/>
    <col min="15113" max="15113" width="32.85546875" customWidth="1"/>
    <col min="15362" max="15362" width="7.85546875" customWidth="1"/>
    <col min="15363" max="15363" width="38.7109375" customWidth="1"/>
    <col min="15364" max="15364" width="0.5703125" customWidth="1"/>
    <col min="15365" max="15365" width="7.5703125" customWidth="1"/>
    <col min="15366" max="15366" width="43.28515625" customWidth="1"/>
    <col min="15367" max="15367" width="0.85546875" customWidth="1"/>
    <col min="15368" max="15368" width="8.42578125" customWidth="1"/>
    <col min="15369" max="15369" width="32.85546875" customWidth="1"/>
    <col min="15618" max="15618" width="7.85546875" customWidth="1"/>
    <col min="15619" max="15619" width="38.7109375" customWidth="1"/>
    <col min="15620" max="15620" width="0.5703125" customWidth="1"/>
    <col min="15621" max="15621" width="7.5703125" customWidth="1"/>
    <col min="15622" max="15622" width="43.28515625" customWidth="1"/>
    <col min="15623" max="15623" width="0.85546875" customWidth="1"/>
    <col min="15624" max="15624" width="8.42578125" customWidth="1"/>
    <col min="15625" max="15625" width="32.85546875" customWidth="1"/>
    <col min="15874" max="15874" width="7.85546875" customWidth="1"/>
    <col min="15875" max="15875" width="38.7109375" customWidth="1"/>
    <col min="15876" max="15876" width="0.5703125" customWidth="1"/>
    <col min="15877" max="15877" width="7.5703125" customWidth="1"/>
    <col min="15878" max="15878" width="43.28515625" customWidth="1"/>
    <col min="15879" max="15879" width="0.85546875" customWidth="1"/>
    <col min="15880" max="15880" width="8.42578125" customWidth="1"/>
    <col min="15881" max="15881" width="32.85546875" customWidth="1"/>
    <col min="16130" max="16130" width="7.85546875" customWidth="1"/>
    <col min="16131" max="16131" width="38.7109375" customWidth="1"/>
    <col min="16132" max="16132" width="0.5703125" customWidth="1"/>
    <col min="16133" max="16133" width="7.5703125" customWidth="1"/>
    <col min="16134" max="16134" width="43.28515625" customWidth="1"/>
    <col min="16135" max="16135" width="0.85546875" customWidth="1"/>
    <col min="16136" max="16136" width="8.42578125" customWidth="1"/>
    <col min="16137" max="16137" width="32.85546875" customWidth="1"/>
  </cols>
  <sheetData>
    <row r="1" spans="2:9">
      <c r="B1" s="36"/>
      <c r="C1" t="s">
        <v>38</v>
      </c>
    </row>
    <row r="2" spans="2:9">
      <c r="B2" s="37"/>
      <c r="C2" t="s">
        <v>39</v>
      </c>
    </row>
    <row r="3" spans="2:9">
      <c r="B3" s="52"/>
      <c r="C3" t="s">
        <v>219</v>
      </c>
    </row>
    <row r="4" spans="2:9">
      <c r="B4" s="38"/>
      <c r="C4" t="s">
        <v>40</v>
      </c>
    </row>
    <row r="5" spans="2:9" ht="22.9">
      <c r="B5" s="429" t="s">
        <v>220</v>
      </c>
      <c r="C5" s="429"/>
      <c r="D5" s="429"/>
      <c r="E5" s="429"/>
      <c r="F5" s="429"/>
      <c r="G5" s="429"/>
      <c r="H5" s="429"/>
      <c r="I5" s="429"/>
    </row>
    <row r="6" spans="2:9" ht="5.25" customHeight="1">
      <c r="B6" s="1"/>
      <c r="C6" s="1"/>
      <c r="D6" s="1"/>
      <c r="E6" s="1"/>
      <c r="F6" s="1"/>
      <c r="G6" s="1"/>
      <c r="H6" s="1"/>
      <c r="I6" s="1"/>
    </row>
    <row r="7" spans="2:9" ht="19.899999999999999">
      <c r="B7" s="430" t="s">
        <v>221</v>
      </c>
      <c r="C7" s="430"/>
      <c r="D7" s="430"/>
      <c r="E7" s="430"/>
      <c r="F7" s="430"/>
      <c r="G7" s="430"/>
      <c r="H7" s="430"/>
      <c r="I7" s="430"/>
    </row>
    <row r="8" spans="2:9" ht="5.25" customHeight="1" thickBot="1">
      <c r="B8" s="1"/>
      <c r="C8" s="1"/>
      <c r="D8" s="1"/>
      <c r="E8" s="1"/>
      <c r="F8" s="1"/>
      <c r="G8" s="1"/>
      <c r="H8" s="1"/>
      <c r="I8" s="1"/>
    </row>
    <row r="9" spans="2:9">
      <c r="B9" s="431" t="s">
        <v>222</v>
      </c>
      <c r="C9" s="432"/>
      <c r="D9" s="432"/>
      <c r="E9" s="432"/>
      <c r="F9" s="432"/>
      <c r="G9" s="432"/>
      <c r="H9" s="432"/>
      <c r="I9" s="433"/>
    </row>
    <row r="10" spans="2:9" ht="14.65" thickBot="1">
      <c r="B10" s="2"/>
      <c r="C10" s="3"/>
      <c r="D10" s="4"/>
      <c r="E10" s="3"/>
      <c r="F10" s="3"/>
      <c r="G10" s="4"/>
      <c r="H10" s="3"/>
      <c r="I10" s="5"/>
    </row>
    <row r="11" spans="2:9">
      <c r="B11" s="43">
        <v>5001</v>
      </c>
      <c r="C11" s="6" t="s">
        <v>53</v>
      </c>
      <c r="D11" s="7"/>
      <c r="E11" s="44">
        <v>5409</v>
      </c>
      <c r="F11" s="6" t="s">
        <v>56</v>
      </c>
      <c r="G11" s="7"/>
      <c r="H11" s="8"/>
      <c r="I11" s="9" t="s">
        <v>223</v>
      </c>
    </row>
    <row r="12" spans="2:9" ht="14.65" thickBot="1">
      <c r="B12" s="42"/>
      <c r="C12" s="11" t="s">
        <v>224</v>
      </c>
      <c r="D12" s="7"/>
      <c r="E12" s="12"/>
      <c r="F12" s="13" t="s">
        <v>225</v>
      </c>
      <c r="G12" s="7"/>
      <c r="H12" s="14">
        <v>5712</v>
      </c>
      <c r="I12" s="15" t="s">
        <v>71</v>
      </c>
    </row>
    <row r="13" spans="2:9">
      <c r="B13" s="16"/>
      <c r="C13" s="17"/>
      <c r="D13" s="18"/>
      <c r="E13" s="12"/>
      <c r="F13" s="13" t="s">
        <v>226</v>
      </c>
      <c r="G13" s="7"/>
      <c r="H13" s="14">
        <v>6007</v>
      </c>
      <c r="I13" s="15" t="s">
        <v>227</v>
      </c>
    </row>
    <row r="14" spans="2:9">
      <c r="B14" s="41">
        <v>5002</v>
      </c>
      <c r="C14" s="19" t="s">
        <v>228</v>
      </c>
      <c r="D14" s="7"/>
      <c r="E14" s="12"/>
      <c r="F14" s="13" t="s">
        <v>229</v>
      </c>
      <c r="G14" s="7"/>
      <c r="H14" s="14"/>
      <c r="I14" s="15" t="s">
        <v>230</v>
      </c>
    </row>
    <row r="15" spans="2:9" ht="14.65" thickBot="1">
      <c r="B15" s="20"/>
      <c r="C15" s="21" t="s">
        <v>228</v>
      </c>
      <c r="D15" s="7"/>
      <c r="E15" s="10"/>
      <c r="F15" s="11" t="s">
        <v>231</v>
      </c>
      <c r="G15" s="7"/>
      <c r="H15" s="14"/>
      <c r="I15" s="15" t="s">
        <v>232</v>
      </c>
    </row>
    <row r="16" spans="2:9" ht="14.65" thickBot="1">
      <c r="B16" s="20"/>
      <c r="C16" s="21" t="s">
        <v>233</v>
      </c>
      <c r="D16" s="24"/>
      <c r="E16" s="25"/>
      <c r="F16" s="17"/>
      <c r="G16" s="18"/>
      <c r="H16" s="14"/>
      <c r="I16" s="15" t="s">
        <v>234</v>
      </c>
    </row>
    <row r="17" spans="2:9">
      <c r="B17" s="20"/>
      <c r="C17" s="21" t="s">
        <v>235</v>
      </c>
      <c r="D17" s="7"/>
      <c r="E17" s="44">
        <v>5605</v>
      </c>
      <c r="F17" s="9" t="s">
        <v>57</v>
      </c>
      <c r="G17" s="7"/>
      <c r="H17" s="14"/>
      <c r="I17" s="15" t="s">
        <v>236</v>
      </c>
    </row>
    <row r="18" spans="2:9">
      <c r="B18" s="20"/>
      <c r="C18" s="21" t="s">
        <v>237</v>
      </c>
      <c r="D18" s="7"/>
      <c r="E18" s="12"/>
      <c r="F18" s="13" t="s">
        <v>238</v>
      </c>
      <c r="G18" s="7"/>
      <c r="H18" s="14"/>
      <c r="I18" s="15" t="s">
        <v>239</v>
      </c>
    </row>
    <row r="19" spans="2:9">
      <c r="B19" s="20"/>
      <c r="C19" s="21" t="s">
        <v>240</v>
      </c>
      <c r="D19" s="7"/>
      <c r="E19" s="12"/>
      <c r="F19" s="13" t="s">
        <v>241</v>
      </c>
      <c r="G19" s="7"/>
      <c r="H19" s="14"/>
      <c r="I19" s="15" t="s">
        <v>242</v>
      </c>
    </row>
    <row r="20" spans="2:9" ht="14.65" thickBot="1">
      <c r="B20" s="20"/>
      <c r="C20" s="21" t="s">
        <v>243</v>
      </c>
      <c r="D20" s="7"/>
      <c r="E20" s="12"/>
      <c r="F20" s="13" t="s">
        <v>244</v>
      </c>
      <c r="G20" s="7"/>
      <c r="H20" s="26"/>
      <c r="I20" s="27" t="s">
        <v>245</v>
      </c>
    </row>
    <row r="21" spans="2:9" ht="14.65" thickBot="1">
      <c r="B21" s="20"/>
      <c r="C21" s="21" t="s">
        <v>246</v>
      </c>
      <c r="D21" s="7"/>
      <c r="E21" s="12"/>
      <c r="F21" s="13" t="s">
        <v>247</v>
      </c>
      <c r="G21" s="7"/>
      <c r="H21" s="26"/>
      <c r="I21" s="27"/>
    </row>
    <row r="22" spans="2:9">
      <c r="B22" s="20"/>
      <c r="C22" s="21" t="s">
        <v>248</v>
      </c>
      <c r="D22" s="7"/>
      <c r="E22" s="12"/>
      <c r="F22" s="13" t="s">
        <v>249</v>
      </c>
      <c r="G22" s="7"/>
      <c r="H22" s="30"/>
      <c r="I22" s="31"/>
    </row>
    <row r="23" spans="2:9" ht="14.65" thickBot="1">
      <c r="B23" s="20"/>
      <c r="C23" s="21" t="s">
        <v>250</v>
      </c>
      <c r="D23" s="7"/>
      <c r="E23" s="10"/>
      <c r="F23" s="11" t="s">
        <v>251</v>
      </c>
      <c r="G23" s="24"/>
      <c r="H23" s="30"/>
      <c r="I23" s="31"/>
    </row>
    <row r="24" spans="2:9" ht="14.65" thickBot="1">
      <c r="B24" s="20"/>
      <c r="C24" s="21" t="s">
        <v>252</v>
      </c>
      <c r="D24" s="7"/>
      <c r="E24" s="25"/>
      <c r="F24" s="17"/>
      <c r="G24" s="7"/>
      <c r="H24" s="30"/>
      <c r="I24" s="31"/>
    </row>
    <row r="25" spans="2:9">
      <c r="B25" s="20"/>
      <c r="C25" s="21" t="s">
        <v>253</v>
      </c>
      <c r="D25" s="7"/>
      <c r="E25" s="44">
        <v>5301</v>
      </c>
      <c r="F25" s="9" t="s">
        <v>58</v>
      </c>
      <c r="G25" s="7"/>
      <c r="H25" s="30"/>
      <c r="I25" s="31"/>
    </row>
    <row r="26" spans="2:9">
      <c r="B26" s="20"/>
      <c r="C26" s="21" t="s">
        <v>254</v>
      </c>
      <c r="D26" s="7"/>
      <c r="E26" s="12"/>
      <c r="F26" s="13" t="s">
        <v>255</v>
      </c>
      <c r="G26" s="7"/>
      <c r="H26" s="30"/>
      <c r="I26" s="31"/>
    </row>
    <row r="27" spans="2:9" ht="14.65" thickBot="1">
      <c r="B27" s="12"/>
      <c r="C27" s="13" t="s">
        <v>256</v>
      </c>
      <c r="D27" s="18"/>
      <c r="E27" s="45"/>
      <c r="F27" s="46"/>
      <c r="G27" s="7"/>
      <c r="H27" s="30"/>
      <c r="I27" s="31"/>
    </row>
    <row r="28" spans="2:9" ht="14.65" thickBot="1">
      <c r="B28" s="28"/>
      <c r="C28" s="3"/>
      <c r="D28" s="4"/>
      <c r="E28" s="25"/>
      <c r="F28" s="17"/>
      <c r="G28" s="4"/>
      <c r="H28" s="30"/>
      <c r="I28" s="31"/>
    </row>
    <row r="29" spans="2:9" ht="19.5" customHeight="1">
      <c r="B29" s="44">
        <v>5713</v>
      </c>
      <c r="C29" s="29" t="s">
        <v>55</v>
      </c>
      <c r="D29" s="7"/>
      <c r="E29" s="8"/>
      <c r="F29" s="9" t="s">
        <v>257</v>
      </c>
      <c r="G29" s="24"/>
      <c r="H29" s="30"/>
      <c r="I29" s="31"/>
    </row>
    <row r="30" spans="2:9">
      <c r="B30" s="12"/>
      <c r="C30" s="13" t="s">
        <v>258</v>
      </c>
      <c r="D30" s="7"/>
      <c r="E30" s="53">
        <v>5406</v>
      </c>
      <c r="F30" s="54" t="s">
        <v>259</v>
      </c>
      <c r="G30" s="24"/>
      <c r="H30" s="30"/>
      <c r="I30" s="31"/>
    </row>
    <row r="31" spans="2:9">
      <c r="B31" s="12"/>
      <c r="C31" s="13" t="s">
        <v>260</v>
      </c>
      <c r="D31" s="7"/>
      <c r="E31" s="57">
        <v>5411</v>
      </c>
      <c r="F31" s="34" t="s">
        <v>261</v>
      </c>
      <c r="G31" s="24"/>
      <c r="H31" s="30"/>
      <c r="I31" s="31"/>
    </row>
    <row r="32" spans="2:9" ht="14.65" thickBot="1">
      <c r="B32" s="12"/>
      <c r="C32" s="13" t="s">
        <v>262</v>
      </c>
      <c r="D32" s="7"/>
      <c r="E32" s="55">
        <v>5914</v>
      </c>
      <c r="F32" s="56" t="s">
        <v>263</v>
      </c>
      <c r="G32" s="24"/>
      <c r="H32" s="30"/>
      <c r="I32" s="31"/>
    </row>
    <row r="33" spans="2:9">
      <c r="B33" s="12"/>
      <c r="C33" s="13" t="s">
        <v>264</v>
      </c>
      <c r="D33" s="7"/>
      <c r="E33" s="44">
        <v>5410</v>
      </c>
      <c r="F33" s="9" t="s">
        <v>265</v>
      </c>
      <c r="G33" s="24"/>
      <c r="H33" s="30"/>
      <c r="I33" s="32"/>
    </row>
    <row r="34" spans="2:9" ht="14.65" thickBot="1">
      <c r="B34" s="12"/>
      <c r="C34" s="13" t="s">
        <v>266</v>
      </c>
      <c r="D34" s="7"/>
      <c r="E34" s="10"/>
      <c r="F34" s="11" t="s">
        <v>267</v>
      </c>
      <c r="G34" s="24"/>
      <c r="H34" s="30"/>
      <c r="I34" s="31"/>
    </row>
    <row r="35" spans="2:9" ht="14.65" thickBot="1">
      <c r="B35" s="12"/>
      <c r="C35" s="13" t="s">
        <v>268</v>
      </c>
      <c r="D35" s="24"/>
      <c r="E35" s="25"/>
      <c r="F35" s="17"/>
      <c r="G35" s="4"/>
      <c r="H35" s="30"/>
      <c r="I35" s="31"/>
    </row>
    <row r="36" spans="2:9">
      <c r="B36" s="12"/>
      <c r="C36" s="13" t="s">
        <v>269</v>
      </c>
      <c r="D36" s="7"/>
      <c r="E36" s="44">
        <v>5407</v>
      </c>
      <c r="F36" s="9" t="s">
        <v>59</v>
      </c>
      <c r="G36" s="24"/>
      <c r="H36" s="30"/>
      <c r="I36" s="31"/>
    </row>
    <row r="37" spans="2:9" ht="14.65" thickBot="1">
      <c r="B37" s="12"/>
      <c r="C37" s="13" t="s">
        <v>270</v>
      </c>
      <c r="D37" s="7"/>
      <c r="E37" s="10"/>
      <c r="F37" s="11" t="s">
        <v>59</v>
      </c>
      <c r="G37" s="24"/>
      <c r="H37" s="30"/>
      <c r="I37" s="31"/>
    </row>
    <row r="38" spans="2:9" ht="14.65" thickBot="1">
      <c r="B38" s="12"/>
      <c r="C38" s="13" t="s">
        <v>271</v>
      </c>
      <c r="D38" s="24"/>
      <c r="E38" s="25"/>
      <c r="F38" s="17"/>
      <c r="G38" s="4"/>
      <c r="H38" s="30"/>
      <c r="I38" s="31"/>
    </row>
    <row r="39" spans="2:9">
      <c r="B39" s="12"/>
      <c r="C39" s="13" t="s">
        <v>272</v>
      </c>
      <c r="D39" s="7"/>
      <c r="E39" s="8"/>
      <c r="F39" s="9" t="s">
        <v>39</v>
      </c>
      <c r="G39" s="24"/>
      <c r="H39" s="30"/>
      <c r="I39" s="31"/>
    </row>
    <row r="40" spans="2:9">
      <c r="B40" s="12"/>
      <c r="C40" s="13" t="s">
        <v>273</v>
      </c>
      <c r="D40" s="7"/>
      <c r="E40" s="22">
        <v>5908</v>
      </c>
      <c r="F40" s="23" t="s">
        <v>274</v>
      </c>
      <c r="G40" s="24"/>
      <c r="H40" s="30"/>
      <c r="I40" s="31"/>
    </row>
    <row r="41" spans="2:9">
      <c r="B41" s="12"/>
      <c r="C41" s="13" t="s">
        <v>275</v>
      </c>
      <c r="D41" s="7"/>
      <c r="E41" s="22">
        <v>5909</v>
      </c>
      <c r="F41" s="23" t="s">
        <v>276</v>
      </c>
      <c r="G41" s="24"/>
      <c r="H41" s="30"/>
      <c r="I41" s="31"/>
    </row>
    <row r="42" spans="2:9">
      <c r="B42" s="12"/>
      <c r="C42" s="13" t="s">
        <v>277</v>
      </c>
      <c r="D42" s="7"/>
      <c r="E42" s="49">
        <v>5901</v>
      </c>
      <c r="F42" s="50" t="s">
        <v>63</v>
      </c>
      <c r="G42" s="24"/>
      <c r="H42" s="30"/>
      <c r="I42" s="31"/>
    </row>
    <row r="43" spans="2:9">
      <c r="B43" s="12"/>
      <c r="C43" s="13" t="s">
        <v>278</v>
      </c>
      <c r="D43" s="7"/>
      <c r="E43" s="49">
        <v>5903</v>
      </c>
      <c r="F43" s="50" t="s">
        <v>279</v>
      </c>
      <c r="G43" s="24"/>
      <c r="H43" s="30"/>
      <c r="I43" s="31"/>
    </row>
    <row r="44" spans="2:9" ht="14.65" thickBot="1">
      <c r="B44" s="12"/>
      <c r="C44" s="13" t="s">
        <v>280</v>
      </c>
      <c r="D44" s="7"/>
      <c r="E44" s="39">
        <v>5915</v>
      </c>
      <c r="F44" s="40" t="s">
        <v>281</v>
      </c>
      <c r="G44" s="24"/>
      <c r="H44" s="30"/>
      <c r="I44" s="31"/>
    </row>
    <row r="45" spans="2:9">
      <c r="B45" s="12"/>
      <c r="C45" s="13" t="s">
        <v>282</v>
      </c>
      <c r="D45" s="7"/>
      <c r="E45" s="8"/>
      <c r="F45" s="51" t="s">
        <v>219</v>
      </c>
      <c r="G45" s="24"/>
      <c r="H45" s="30"/>
      <c r="I45" s="31"/>
    </row>
    <row r="46" spans="2:9">
      <c r="B46" s="12"/>
      <c r="C46" s="13" t="s">
        <v>283</v>
      </c>
      <c r="D46" s="7"/>
      <c r="E46" s="47">
        <v>5904</v>
      </c>
      <c r="F46" s="48" t="s">
        <v>212</v>
      </c>
      <c r="G46" s="24"/>
      <c r="H46" s="30"/>
      <c r="I46" s="31"/>
    </row>
    <row r="47" spans="2:9">
      <c r="B47" s="12"/>
      <c r="C47" s="13" t="s">
        <v>284</v>
      </c>
      <c r="D47" s="7"/>
      <c r="E47" s="47">
        <v>5910</v>
      </c>
      <c r="F47" s="48" t="s">
        <v>285</v>
      </c>
      <c r="G47" s="24"/>
      <c r="H47" s="30"/>
      <c r="I47" s="31"/>
    </row>
    <row r="48" spans="2:9">
      <c r="B48" s="12"/>
      <c r="C48" s="13" t="s">
        <v>286</v>
      </c>
      <c r="D48" s="7"/>
      <c r="E48" s="47">
        <v>5911</v>
      </c>
      <c r="F48" s="48" t="s">
        <v>287</v>
      </c>
      <c r="G48" s="24"/>
      <c r="H48" s="30"/>
      <c r="I48" s="31"/>
    </row>
    <row r="49" spans="2:9">
      <c r="B49" s="33"/>
      <c r="C49" s="34" t="s">
        <v>288</v>
      </c>
      <c r="D49" s="7"/>
      <c r="E49" s="47">
        <v>5912</v>
      </c>
      <c r="F49" s="48" t="s">
        <v>289</v>
      </c>
      <c r="G49" s="24"/>
      <c r="H49" s="30"/>
      <c r="I49" s="31"/>
    </row>
    <row r="50" spans="2:9">
      <c r="B50" s="12"/>
      <c r="C50" s="13" t="s">
        <v>290</v>
      </c>
      <c r="D50" s="7"/>
      <c r="E50" s="47">
        <v>5913</v>
      </c>
      <c r="F50" s="48" t="s">
        <v>291</v>
      </c>
      <c r="G50" s="24"/>
      <c r="H50" s="30"/>
      <c r="I50" s="31"/>
    </row>
    <row r="51" spans="2:9">
      <c r="B51" s="12"/>
      <c r="C51" s="13" t="s">
        <v>292</v>
      </c>
      <c r="D51" s="7"/>
      <c r="E51" s="47">
        <v>5902</v>
      </c>
      <c r="F51" s="48" t="s">
        <v>293</v>
      </c>
      <c r="G51" s="24"/>
      <c r="H51" s="30"/>
      <c r="I51" s="31"/>
    </row>
    <row r="52" spans="2:9">
      <c r="B52" s="12"/>
      <c r="C52" s="13" t="s">
        <v>294</v>
      </c>
      <c r="D52" s="7"/>
      <c r="E52" s="30"/>
      <c r="F52" s="35"/>
      <c r="G52" s="24"/>
      <c r="H52" s="30"/>
      <c r="I52" s="31"/>
    </row>
    <row r="53" spans="2:9">
      <c r="B53" s="12"/>
      <c r="C53" s="13" t="s">
        <v>295</v>
      </c>
      <c r="D53" s="7"/>
      <c r="E53" s="30"/>
      <c r="F53" s="35"/>
      <c r="G53" s="24"/>
      <c r="H53" s="30"/>
      <c r="I53" s="32"/>
    </row>
    <row r="54" spans="2:9">
      <c r="B54" s="12"/>
      <c r="C54" s="13" t="s">
        <v>296</v>
      </c>
      <c r="D54" s="7"/>
      <c r="E54" s="30"/>
      <c r="F54" s="35"/>
      <c r="G54" s="24"/>
      <c r="H54" s="30"/>
      <c r="I54" s="31"/>
    </row>
    <row r="55" spans="2:9">
      <c r="B55" s="12"/>
      <c r="C55" s="13" t="s">
        <v>297</v>
      </c>
      <c r="D55" s="24"/>
      <c r="E55" s="30"/>
      <c r="F55" s="35"/>
      <c r="G55" s="4"/>
      <c r="H55" s="30"/>
      <c r="I55" s="31"/>
    </row>
    <row r="56" spans="2:9">
      <c r="B56" s="12"/>
      <c r="C56" s="13" t="s">
        <v>298</v>
      </c>
      <c r="D56" s="24"/>
      <c r="E56" s="30"/>
      <c r="F56" s="35"/>
      <c r="G56" s="4"/>
      <c r="H56" s="30"/>
      <c r="I56" s="31"/>
    </row>
    <row r="57" spans="2:9">
      <c r="B57" s="12"/>
      <c r="C57" s="13" t="s">
        <v>299</v>
      </c>
      <c r="D57" s="24"/>
      <c r="E57" s="30"/>
      <c r="F57" s="35"/>
      <c r="G57" s="4"/>
      <c r="H57" s="30"/>
      <c r="I57" s="31"/>
    </row>
    <row r="58" spans="2:9">
      <c r="B58" s="12"/>
      <c r="C58" s="13" t="s">
        <v>300</v>
      </c>
      <c r="D58" s="24"/>
      <c r="E58" s="35"/>
      <c r="F58" s="35"/>
      <c r="G58" s="4"/>
      <c r="H58" s="30"/>
      <c r="I58" s="31"/>
    </row>
    <row r="59" spans="2:9">
      <c r="B59" s="12"/>
      <c r="C59" s="13" t="s">
        <v>301</v>
      </c>
      <c r="D59" s="24"/>
      <c r="E59" s="30"/>
      <c r="F59" s="35"/>
      <c r="G59" s="4"/>
      <c r="H59" s="30"/>
      <c r="I59" s="31"/>
    </row>
    <row r="60" spans="2:9">
      <c r="B60" s="12"/>
      <c r="C60" s="13" t="s">
        <v>302</v>
      </c>
      <c r="D60" s="24"/>
      <c r="E60" s="30"/>
      <c r="F60" s="35"/>
      <c r="G60" s="4"/>
      <c r="H60" s="30"/>
      <c r="I60" s="31"/>
    </row>
    <row r="61" spans="2:9">
      <c r="B61" s="12"/>
      <c r="C61" s="13" t="s">
        <v>303</v>
      </c>
      <c r="D61" s="24"/>
      <c r="E61" s="30"/>
      <c r="F61" s="35"/>
      <c r="G61" s="4"/>
      <c r="H61" s="30"/>
      <c r="I61" s="31"/>
    </row>
    <row r="62" spans="2:9" ht="14.65" thickBot="1">
      <c r="B62" s="10"/>
      <c r="C62" s="11" t="s">
        <v>304</v>
      </c>
      <c r="D62" s="24"/>
      <c r="E62" s="30"/>
      <c r="F62" s="35"/>
      <c r="G62" s="4"/>
      <c r="H62" s="30"/>
      <c r="I62" s="31"/>
    </row>
  </sheetData>
  <sheetProtection password="F323" sheet="1" objects="1" scenarios="1"/>
  <mergeCells count="3">
    <mergeCell ref="B5:I5"/>
    <mergeCell ref="B7:I7"/>
    <mergeCell ref="B9:I9"/>
  </mergeCells>
  <pageMargins left="0" right="0" top="0" bottom="0"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8"/>
  <sheetViews>
    <sheetView tabSelected="1" topLeftCell="A6" zoomScaleNormal="100" workbookViewId="0">
      <selection activeCell="D14" sqref="D14"/>
    </sheetView>
  </sheetViews>
  <sheetFormatPr defaultColWidth="9.140625" defaultRowHeight="14.25"/>
  <cols>
    <col min="1" max="1" width="9.140625" style="62"/>
    <col min="2" max="2" width="10.42578125" style="62" customWidth="1"/>
    <col min="3" max="3" width="15.5703125" style="62" customWidth="1"/>
    <col min="4" max="4" width="14.42578125" style="62" customWidth="1"/>
    <col min="5" max="5" width="17.7109375" style="62" customWidth="1"/>
    <col min="6" max="6" width="13" style="62" customWidth="1"/>
    <col min="7" max="7" width="13.140625" style="62" customWidth="1"/>
    <col min="8" max="8" width="11.28515625" style="62" customWidth="1"/>
    <col min="9" max="9" width="9.5703125" style="62" customWidth="1"/>
    <col min="10" max="16384" width="9.140625" style="62"/>
  </cols>
  <sheetData>
    <row r="1" spans="1:12">
      <c r="A1" s="61"/>
      <c r="B1" s="61"/>
      <c r="C1" s="61"/>
      <c r="D1" s="61"/>
      <c r="E1" s="61"/>
      <c r="F1" s="61"/>
      <c r="G1" s="61"/>
      <c r="H1" s="61"/>
      <c r="I1" s="61"/>
    </row>
    <row r="2" spans="1:12">
      <c r="A2" s="63"/>
      <c r="B2" s="61"/>
      <c r="C2" s="61"/>
      <c r="D2" s="61"/>
      <c r="E2" s="61"/>
      <c r="F2" s="61"/>
      <c r="G2" s="61"/>
      <c r="H2" s="61"/>
      <c r="I2" s="61" t="s">
        <v>9</v>
      </c>
    </row>
    <row r="3" spans="1:12">
      <c r="A3" s="63"/>
      <c r="B3" s="61"/>
      <c r="C3" s="61"/>
      <c r="D3" s="61"/>
      <c r="E3" s="61"/>
      <c r="F3" s="61"/>
      <c r="G3" s="61"/>
      <c r="H3" s="61"/>
      <c r="I3" s="61"/>
    </row>
    <row r="4" spans="1:12">
      <c r="A4" s="63"/>
      <c r="B4" s="61"/>
      <c r="C4" s="61"/>
      <c r="D4" s="61"/>
      <c r="E4" s="61"/>
      <c r="F4" s="61"/>
      <c r="G4" s="61"/>
      <c r="H4" s="61"/>
      <c r="I4" s="61"/>
    </row>
    <row r="5" spans="1:12">
      <c r="A5" s="63"/>
      <c r="B5" s="61"/>
      <c r="C5" s="61"/>
      <c r="D5" s="61"/>
      <c r="E5" s="61"/>
      <c r="F5" s="61"/>
      <c r="G5" s="61"/>
      <c r="H5" s="61"/>
      <c r="I5" s="61"/>
    </row>
    <row r="6" spans="1:12">
      <c r="A6" s="306" t="s">
        <v>10</v>
      </c>
      <c r="B6" s="306"/>
      <c r="C6" s="306"/>
      <c r="D6" s="306"/>
      <c r="E6" s="306"/>
      <c r="F6" s="306"/>
      <c r="G6" s="306"/>
      <c r="H6" s="306"/>
      <c r="I6" s="306"/>
    </row>
    <row r="7" spans="1:12">
      <c r="A7" s="306" t="s">
        <v>11</v>
      </c>
      <c r="B7" s="306"/>
      <c r="C7" s="306"/>
      <c r="D7" s="306"/>
      <c r="E7" s="306"/>
      <c r="F7" s="306"/>
      <c r="G7" s="306"/>
      <c r="H7" s="306"/>
      <c r="I7" s="306"/>
    </row>
    <row r="8" spans="1:12">
      <c r="A8" s="306" t="s">
        <v>12</v>
      </c>
      <c r="B8" s="306"/>
      <c r="C8" s="306"/>
      <c r="D8" s="306"/>
      <c r="E8" s="306"/>
      <c r="F8" s="306"/>
      <c r="G8" s="306"/>
      <c r="H8" s="306"/>
      <c r="I8" s="306"/>
    </row>
    <row r="9" spans="1:12" ht="18" customHeight="1">
      <c r="A9" s="61"/>
      <c r="B9" s="61"/>
      <c r="C9" s="61"/>
      <c r="D9" s="61"/>
      <c r="E9" s="61"/>
      <c r="F9" s="64"/>
      <c r="G9" s="64"/>
      <c r="H9" s="61"/>
      <c r="I9" s="61"/>
    </row>
    <row r="10" spans="1:12" ht="21" customHeight="1">
      <c r="A10" s="64" t="s">
        <v>13</v>
      </c>
      <c r="B10" s="64"/>
      <c r="C10" s="307"/>
      <c r="D10" s="307"/>
      <c r="E10" s="64" t="s">
        <v>14</v>
      </c>
      <c r="F10" s="308" t="s">
        <v>15</v>
      </c>
      <c r="G10" s="308"/>
      <c r="H10" s="308"/>
      <c r="I10" s="308"/>
    </row>
    <row r="11" spans="1:12" ht="19.5" customHeight="1">
      <c r="A11" s="64" t="s">
        <v>16</v>
      </c>
      <c r="B11" s="64"/>
      <c r="C11" s="309"/>
      <c r="D11" s="309"/>
      <c r="E11" s="64" t="s">
        <v>17</v>
      </c>
      <c r="F11" s="65" t="s">
        <v>18</v>
      </c>
      <c r="G11" s="65"/>
      <c r="H11" s="65"/>
      <c r="I11" s="65"/>
    </row>
    <row r="12" spans="1:12" ht="19.5" customHeight="1">
      <c r="A12" s="64" t="s">
        <v>19</v>
      </c>
      <c r="B12" s="64"/>
      <c r="C12" s="310"/>
      <c r="D12" s="311"/>
      <c r="E12" s="64" t="s">
        <v>20</v>
      </c>
      <c r="F12" s="312"/>
      <c r="G12" s="312"/>
      <c r="H12" s="312"/>
      <c r="I12" s="312"/>
    </row>
    <row r="13" spans="1:12" ht="17.25" customHeight="1">
      <c r="A13" s="64" t="s">
        <v>21</v>
      </c>
      <c r="B13" s="64"/>
      <c r="C13" s="313" t="s">
        <v>22</v>
      </c>
      <c r="D13" s="313"/>
      <c r="E13" s="64" t="s">
        <v>23</v>
      </c>
      <c r="F13" s="314"/>
      <c r="G13" s="314"/>
      <c r="H13" s="314"/>
      <c r="I13" s="314"/>
    </row>
    <row r="14" spans="1:12">
      <c r="A14" s="61"/>
      <c r="B14" s="61"/>
      <c r="D14" s="61"/>
      <c r="E14" s="61"/>
      <c r="F14" s="61"/>
      <c r="G14" s="61"/>
      <c r="H14" s="61"/>
      <c r="I14" s="61"/>
    </row>
    <row r="15" spans="1:12" ht="19.5" customHeight="1">
      <c r="A15" s="316" t="s">
        <v>24</v>
      </c>
      <c r="B15" s="316"/>
      <c r="C15" s="315" t="s">
        <v>25</v>
      </c>
      <c r="D15" s="315"/>
      <c r="E15" s="315"/>
      <c r="F15" s="315"/>
      <c r="G15" s="315"/>
      <c r="H15" s="315"/>
      <c r="I15" s="315"/>
    </row>
    <row r="16" spans="1:12" ht="17.25" customHeight="1">
      <c r="A16" s="66"/>
      <c r="B16" s="67" t="s">
        <v>26</v>
      </c>
      <c r="C16" s="68"/>
      <c r="D16" s="69" t="s">
        <v>27</v>
      </c>
      <c r="E16" s="69" t="s">
        <v>28</v>
      </c>
      <c r="F16" s="70" t="s">
        <v>29</v>
      </c>
      <c r="G16" s="71"/>
      <c r="H16" s="72"/>
      <c r="I16" s="69" t="s">
        <v>30</v>
      </c>
      <c r="J16" s="73"/>
      <c r="K16" s="73"/>
      <c r="L16" s="73"/>
    </row>
    <row r="17" spans="1:12" ht="57" customHeight="1">
      <c r="A17" s="303" t="s">
        <v>31</v>
      </c>
      <c r="B17" s="304"/>
      <c r="C17" s="305"/>
      <c r="D17" s="74" t="s">
        <v>32</v>
      </c>
      <c r="E17" s="74" t="s">
        <v>33</v>
      </c>
      <c r="F17" s="74" t="s">
        <v>34</v>
      </c>
      <c r="G17" s="74" t="s">
        <v>35</v>
      </c>
      <c r="H17" s="75" t="s">
        <v>36</v>
      </c>
      <c r="I17" s="74" t="s">
        <v>37</v>
      </c>
      <c r="J17" s="76"/>
      <c r="K17" s="76"/>
      <c r="L17" s="76"/>
    </row>
    <row r="18" spans="1:12" ht="20.25" customHeight="1">
      <c r="A18" s="434" t="s">
        <v>38</v>
      </c>
      <c r="B18" s="434"/>
      <c r="C18" s="434"/>
      <c r="D18" s="77">
        <f>SUM('Budget Recap Form 1A'!D18:D25)</f>
        <v>0</v>
      </c>
      <c r="E18" s="77">
        <f>+SUM('Budget Recap Form 1A'!E18:E25)</f>
        <v>0</v>
      </c>
      <c r="F18" s="77">
        <f>+SUM('Budget Recap Form 1A'!F18:F25)</f>
        <v>0</v>
      </c>
      <c r="G18" s="77">
        <f>+SUM('Budget Recap Form 1A'!G18:G25)</f>
        <v>0</v>
      </c>
      <c r="H18" s="77">
        <f>+F18+G18</f>
        <v>0</v>
      </c>
      <c r="I18" s="78" t="str">
        <f>IF(D18&gt;0,+H18/D18,"")</f>
        <v/>
      </c>
      <c r="J18" s="79"/>
    </row>
    <row r="19" spans="1:12" ht="19.5" customHeight="1">
      <c r="A19" s="435" t="s">
        <v>39</v>
      </c>
      <c r="B19" s="435"/>
      <c r="C19" s="435"/>
      <c r="D19" s="77">
        <f>SUM('Budget Recap Form 1A'!D26:D34)</f>
        <v>0</v>
      </c>
      <c r="E19" s="77">
        <f>SUM('Budget Recap Form 1A'!E26:E34)</f>
        <v>0</v>
      </c>
      <c r="F19" s="77">
        <f>SUM('Budget Recap Form 1A'!F26:F34)</f>
        <v>0</v>
      </c>
      <c r="G19" s="77">
        <f>SUM('Budget Recap Form 1A'!G26:G34)</f>
        <v>0</v>
      </c>
      <c r="H19" s="77">
        <f>SUM('Budget Recap Form 1A'!H26:H34)</f>
        <v>0</v>
      </c>
      <c r="I19" s="78" t="str">
        <f t="shared" ref="I19:I21" si="0">IF(D19&gt;0,+H19/D19,"")</f>
        <v/>
      </c>
      <c r="J19" s="79"/>
    </row>
    <row r="20" spans="1:12" ht="23.25" customHeight="1">
      <c r="A20" s="436" t="s">
        <v>40</v>
      </c>
      <c r="B20" s="437"/>
      <c r="C20" s="438"/>
      <c r="D20" s="77">
        <f>SUM('Budget Recap Form 1A'!D35:D37)</f>
        <v>0</v>
      </c>
      <c r="E20" s="77">
        <f>SUM('Budget Recap Form 1A'!E35:E37)</f>
        <v>0</v>
      </c>
      <c r="F20" s="77">
        <f>SUM('Budget Recap Form 1A'!F35:F37)</f>
        <v>0</v>
      </c>
      <c r="G20" s="77">
        <f>SUM('Budget Recap Form 1A'!G35:G37)</f>
        <v>0</v>
      </c>
      <c r="H20" s="77">
        <f>SUM('Budget Recap Form 1A'!H35:H37)</f>
        <v>0</v>
      </c>
      <c r="I20" s="78" t="str">
        <f t="shared" si="0"/>
        <v/>
      </c>
      <c r="J20" s="79"/>
    </row>
    <row r="21" spans="1:12" ht="24" customHeight="1">
      <c r="A21" s="298" t="s">
        <v>41</v>
      </c>
      <c r="B21" s="299"/>
      <c r="C21" s="300"/>
      <c r="D21" s="80">
        <f>SUM(D18:D20)</f>
        <v>0</v>
      </c>
      <c r="E21" s="80">
        <f>SUM(E18:E20)</f>
        <v>0</v>
      </c>
      <c r="F21" s="80">
        <f>SUM(F18:F20)</f>
        <v>0</v>
      </c>
      <c r="G21" s="80">
        <f>SUM(G18:G20)</f>
        <v>0</v>
      </c>
      <c r="H21" s="80">
        <f t="shared" ref="H21" si="1">+F21+G21</f>
        <v>0</v>
      </c>
      <c r="I21" s="78" t="str">
        <f t="shared" si="0"/>
        <v/>
      </c>
      <c r="J21" s="79"/>
    </row>
    <row r="22" spans="1:12" ht="21" customHeight="1">
      <c r="A22" s="81" t="s">
        <v>42</v>
      </c>
      <c r="B22" s="82"/>
      <c r="C22" s="82"/>
      <c r="D22" s="83"/>
      <c r="E22" s="83"/>
      <c r="F22" s="84" t="e">
        <f>ROUND(F20/F21,4)</f>
        <v>#DIV/0!</v>
      </c>
      <c r="G22" s="84" t="e">
        <f t="shared" ref="G22:H22" si="2">ROUND(G20/G21,4)</f>
        <v>#DIV/0!</v>
      </c>
      <c r="H22" s="84" t="e">
        <f t="shared" si="2"/>
        <v>#DIV/0!</v>
      </c>
      <c r="I22" s="85"/>
      <c r="J22" s="79"/>
    </row>
    <row r="23" spans="1:12" ht="21" customHeight="1">
      <c r="A23" s="301" t="s">
        <v>43</v>
      </c>
      <c r="B23" s="302"/>
      <c r="C23" s="302"/>
      <c r="D23" s="83"/>
      <c r="E23" s="83"/>
      <c r="F23" s="83"/>
      <c r="G23" s="86"/>
      <c r="H23" s="83"/>
      <c r="I23" s="85" t="str">
        <f>IF(H21&gt;0,+G21/H21,"")</f>
        <v/>
      </c>
      <c r="J23" s="79"/>
    </row>
    <row r="24" spans="1:12" ht="21" customHeight="1">
      <c r="A24" s="81"/>
      <c r="B24" s="82"/>
      <c r="C24" s="82"/>
      <c r="D24" s="83"/>
      <c r="E24" s="83"/>
      <c r="F24" s="83"/>
      <c r="G24" s="86"/>
      <c r="H24" s="83"/>
      <c r="I24" s="87"/>
      <c r="J24" s="79"/>
    </row>
    <row r="25" spans="1:12" ht="21" customHeight="1">
      <c r="A25" s="81"/>
      <c r="B25" s="82"/>
      <c r="C25" s="82"/>
      <c r="D25" s="83"/>
      <c r="E25" s="83"/>
      <c r="F25" s="83"/>
      <c r="G25" s="86"/>
      <c r="H25" s="83"/>
      <c r="I25" s="87"/>
      <c r="J25" s="79"/>
    </row>
    <row r="26" spans="1:12">
      <c r="A26" s="61"/>
      <c r="B26" s="61"/>
      <c r="C26" s="61"/>
      <c r="D26" s="88"/>
      <c r="E26" s="61"/>
      <c r="F26" s="61"/>
      <c r="G26" s="61"/>
      <c r="H26" s="88"/>
      <c r="I26" s="61"/>
    </row>
    <row r="27" spans="1:12">
      <c r="A27" s="89" t="s">
        <v>44</v>
      </c>
      <c r="B27" s="89"/>
      <c r="C27" s="89"/>
      <c r="D27" s="88"/>
      <c r="E27" s="89" t="s">
        <v>45</v>
      </c>
      <c r="F27" s="90"/>
      <c r="G27" s="91"/>
      <c r="H27" s="88"/>
      <c r="I27" s="92"/>
    </row>
    <row r="28" spans="1:12">
      <c r="A28" s="93"/>
      <c r="B28" s="93"/>
      <c r="C28" s="93"/>
      <c r="D28" s="94"/>
      <c r="E28" s="95"/>
      <c r="F28" s="95"/>
      <c r="G28" s="95"/>
      <c r="H28" s="88"/>
      <c r="I28" s="61"/>
    </row>
    <row r="29" spans="1:12" ht="18.95" customHeight="1">
      <c r="A29" s="89" t="s">
        <v>46</v>
      </c>
      <c r="B29" s="96"/>
      <c r="C29" s="96"/>
      <c r="D29" s="61"/>
      <c r="E29" s="89" t="s">
        <v>46</v>
      </c>
      <c r="F29" s="97"/>
      <c r="G29" s="97"/>
      <c r="H29" s="61"/>
      <c r="I29" s="61"/>
    </row>
    <row r="30" spans="1:12">
      <c r="A30" s="98"/>
      <c r="B30" s="98"/>
      <c r="C30" s="98"/>
      <c r="D30" s="61"/>
      <c r="E30" s="99"/>
      <c r="F30" s="99"/>
      <c r="G30" s="99"/>
      <c r="H30" s="61"/>
      <c r="I30" s="61"/>
    </row>
    <row r="31" spans="1:12" ht="18" customHeight="1">
      <c r="A31" s="89" t="s">
        <v>47</v>
      </c>
      <c r="B31" s="96"/>
      <c r="C31" s="96"/>
      <c r="D31" s="61"/>
      <c r="E31" s="100" t="s">
        <v>47</v>
      </c>
      <c r="F31" s="97"/>
      <c r="G31" s="97"/>
      <c r="H31" s="61"/>
      <c r="I31" s="61"/>
    </row>
    <row r="32" spans="1:12">
      <c r="A32" s="98"/>
      <c r="B32" s="98"/>
      <c r="C32" s="98"/>
      <c r="D32" s="61"/>
      <c r="E32" s="99"/>
      <c r="F32" s="99"/>
      <c r="G32" s="99"/>
      <c r="H32" s="61"/>
      <c r="I32" s="61"/>
    </row>
    <row r="33" spans="1:9">
      <c r="A33" s="89" t="s">
        <v>48</v>
      </c>
      <c r="B33" s="96"/>
      <c r="C33" s="96"/>
      <c r="D33" s="61"/>
      <c r="E33" s="100" t="s">
        <v>48</v>
      </c>
      <c r="F33" s="97"/>
      <c r="G33" s="97"/>
      <c r="H33" s="61"/>
      <c r="I33" s="61"/>
    </row>
    <row r="34" spans="1:9">
      <c r="A34" s="61"/>
      <c r="B34" s="61"/>
      <c r="C34" s="61"/>
      <c r="D34" s="61"/>
      <c r="H34" s="61"/>
      <c r="I34" s="61"/>
    </row>
    <row r="35" spans="1:9">
      <c r="A35" s="61"/>
      <c r="B35" s="61"/>
      <c r="C35" s="61"/>
      <c r="D35" s="61"/>
      <c r="H35" s="61"/>
      <c r="I35" s="61"/>
    </row>
    <row r="36" spans="1:9">
      <c r="A36" s="61"/>
      <c r="B36" s="61"/>
      <c r="C36" s="61"/>
      <c r="D36" s="61"/>
      <c r="H36" s="61"/>
      <c r="I36" s="61"/>
    </row>
    <row r="37" spans="1:9" ht="14.65" thickBot="1"/>
    <row r="38" spans="1:9" ht="14.65" thickBot="1">
      <c r="A38" s="295" t="s">
        <v>49</v>
      </c>
      <c r="B38" s="296"/>
      <c r="C38" s="296"/>
      <c r="D38" s="296"/>
      <c r="E38" s="296"/>
      <c r="F38" s="296"/>
      <c r="G38" s="296"/>
      <c r="H38" s="296"/>
      <c r="I38" s="297"/>
    </row>
  </sheetData>
  <mergeCells count="19">
    <mergeCell ref="A17:C17"/>
    <mergeCell ref="A6:I6"/>
    <mergeCell ref="A7:I7"/>
    <mergeCell ref="A8:I8"/>
    <mergeCell ref="C10:D10"/>
    <mergeCell ref="F10:I10"/>
    <mergeCell ref="C11:D11"/>
    <mergeCell ref="C12:D12"/>
    <mergeCell ref="F12:I12"/>
    <mergeCell ref="C13:D13"/>
    <mergeCell ref="F13:I13"/>
    <mergeCell ref="C15:I15"/>
    <mergeCell ref="A15:B15"/>
    <mergeCell ref="A38:I38"/>
    <mergeCell ref="A21:C21"/>
    <mergeCell ref="A23:C23"/>
    <mergeCell ref="A20:C20"/>
    <mergeCell ref="A18:C18"/>
    <mergeCell ref="A19:C19"/>
  </mergeCells>
  <phoneticPr fontId="25" type="noConversion"/>
  <conditionalFormatting sqref="F22:H22">
    <cfRule type="cellIs" dxfId="11" priority="3" operator="lessThan">
      <formula>0.03</formula>
    </cfRule>
    <cfRule type="cellIs" dxfId="10" priority="4" operator="greaterThan">
      <formula>0.0299</formula>
    </cfRule>
  </conditionalFormatting>
  <pageMargins left="0.75" right="0" top="0"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53"/>
  <sheetViews>
    <sheetView topLeftCell="A23" zoomScaleNormal="100" workbookViewId="0">
      <selection activeCell="A41" sqref="A41"/>
    </sheetView>
  </sheetViews>
  <sheetFormatPr defaultColWidth="9.140625" defaultRowHeight="14.25"/>
  <cols>
    <col min="1" max="1" width="9.140625" style="62" customWidth="1"/>
    <col min="2" max="2" width="10.42578125" style="62" customWidth="1"/>
    <col min="3" max="3" width="18.85546875" style="62" customWidth="1"/>
    <col min="4" max="4" width="14.42578125" style="62" customWidth="1"/>
    <col min="5" max="5" width="17.7109375" style="62" customWidth="1"/>
    <col min="6" max="6" width="13" style="62" customWidth="1"/>
    <col min="7" max="7" width="13.140625" style="62" customWidth="1"/>
    <col min="8" max="8" width="11.28515625" style="62" customWidth="1"/>
    <col min="9" max="9" width="13.85546875" style="62" customWidth="1"/>
    <col min="10" max="10" width="9.5703125" style="62" bestFit="1" customWidth="1"/>
    <col min="11" max="16384" width="9.140625" style="62"/>
  </cols>
  <sheetData>
    <row r="1" spans="1:11">
      <c r="A1" s="61"/>
      <c r="B1" s="61"/>
      <c r="C1" s="61"/>
      <c r="D1" s="61"/>
      <c r="E1" s="61"/>
      <c r="F1" s="61"/>
      <c r="G1" s="61"/>
      <c r="H1" s="61"/>
      <c r="I1" s="61"/>
    </row>
    <row r="2" spans="1:11">
      <c r="A2" s="63"/>
      <c r="B2" s="61"/>
      <c r="C2" s="61"/>
      <c r="D2" s="61"/>
      <c r="E2" s="61"/>
      <c r="F2" s="61"/>
      <c r="G2" s="61"/>
      <c r="H2" s="61"/>
      <c r="I2" s="61" t="s">
        <v>50</v>
      </c>
    </row>
    <row r="3" spans="1:11">
      <c r="A3" s="63"/>
      <c r="B3" s="61"/>
      <c r="C3" s="61"/>
      <c r="D3" s="61"/>
      <c r="E3" s="61"/>
      <c r="F3" s="61"/>
      <c r="G3" s="61"/>
      <c r="H3" s="61"/>
      <c r="I3" s="61"/>
    </row>
    <row r="4" spans="1:11">
      <c r="A4" s="63"/>
      <c r="B4" s="61"/>
      <c r="C4" s="61"/>
      <c r="D4" s="61"/>
      <c r="E4" s="61"/>
      <c r="F4" s="61"/>
      <c r="G4" s="61"/>
      <c r="H4" s="61"/>
      <c r="I4" s="61"/>
    </row>
    <row r="5" spans="1:11">
      <c r="A5" s="63"/>
      <c r="B5" s="61"/>
      <c r="C5" s="61"/>
      <c r="D5" s="61"/>
      <c r="E5" s="61"/>
      <c r="F5" s="61"/>
      <c r="G5" s="61"/>
      <c r="H5" s="61"/>
      <c r="I5" s="61"/>
    </row>
    <row r="6" spans="1:11">
      <c r="A6" s="306" t="s">
        <v>10</v>
      </c>
      <c r="B6" s="306"/>
      <c r="C6" s="306"/>
      <c r="D6" s="306"/>
      <c r="E6" s="306"/>
      <c r="F6" s="306"/>
      <c r="G6" s="306"/>
      <c r="H6" s="306"/>
      <c r="I6" s="306"/>
    </row>
    <row r="7" spans="1:11">
      <c r="A7" s="306" t="s">
        <v>51</v>
      </c>
      <c r="B7" s="306"/>
      <c r="C7" s="306"/>
      <c r="D7" s="306"/>
      <c r="E7" s="306"/>
      <c r="F7" s="306"/>
      <c r="G7" s="306"/>
      <c r="H7" s="306"/>
      <c r="I7" s="306"/>
    </row>
    <row r="8" spans="1:11">
      <c r="A8" s="306" t="str">
        <f>+'Budget Summary Form 1 '!A8:I8</f>
        <v>WIOA 2023 PROGRAM</v>
      </c>
      <c r="B8" s="306"/>
      <c r="C8" s="306"/>
      <c r="D8" s="306"/>
      <c r="E8" s="306"/>
      <c r="F8" s="306"/>
      <c r="G8" s="306"/>
      <c r="H8" s="306"/>
      <c r="I8" s="306"/>
    </row>
    <row r="9" spans="1:11" ht="18" customHeight="1">
      <c r="A9" s="61"/>
      <c r="B9" s="61"/>
      <c r="C9" s="61"/>
      <c r="D9" s="61"/>
      <c r="E9" s="61"/>
      <c r="F9" s="64"/>
      <c r="G9" s="64"/>
      <c r="H9" s="61"/>
      <c r="I9" s="61"/>
    </row>
    <row r="10" spans="1:11" ht="21" customHeight="1">
      <c r="A10" s="64" t="s">
        <v>13</v>
      </c>
      <c r="B10" s="64"/>
      <c r="C10" s="343">
        <f>'Budget Summary Form 1 '!C10:D10</f>
        <v>0</v>
      </c>
      <c r="D10" s="343"/>
      <c r="E10" s="64" t="s">
        <v>14</v>
      </c>
      <c r="F10" s="340" t="str">
        <f>'Budget Summary Form 1 '!F10:I10</f>
        <v>2023-</v>
      </c>
      <c r="G10" s="340"/>
      <c r="H10" s="340"/>
      <c r="I10" s="340"/>
    </row>
    <row r="11" spans="1:11" ht="19.5" customHeight="1">
      <c r="A11" s="64" t="s">
        <v>16</v>
      </c>
      <c r="B11" s="64"/>
      <c r="C11" s="339">
        <f>'Budget Summary Form 1 '!C11:D11</f>
        <v>0</v>
      </c>
      <c r="D11" s="339"/>
      <c r="E11" s="64" t="s">
        <v>17</v>
      </c>
      <c r="F11" s="101" t="str">
        <f>+'Budget Summary Form 1 '!F11</f>
        <v>July 1, 2023 - June 30, 2024</v>
      </c>
      <c r="G11" s="101"/>
      <c r="H11" s="65"/>
      <c r="I11" s="65"/>
    </row>
    <row r="12" spans="1:11" ht="19.5" customHeight="1">
      <c r="A12" s="64" t="s">
        <v>19</v>
      </c>
      <c r="B12" s="64"/>
      <c r="C12" s="337">
        <f>'Budget Summary Form 1 '!C12:D12</f>
        <v>0</v>
      </c>
      <c r="D12" s="338"/>
      <c r="E12" s="64" t="s">
        <v>20</v>
      </c>
      <c r="F12" s="341">
        <f>'Budget Summary Form 1 '!F12:I12</f>
        <v>0</v>
      </c>
      <c r="G12" s="341"/>
      <c r="H12" s="341"/>
      <c r="I12" s="341"/>
    </row>
    <row r="13" spans="1:11" ht="17.25" customHeight="1">
      <c r="A13" s="64" t="s">
        <v>21</v>
      </c>
      <c r="B13" s="64"/>
      <c r="C13" s="339" t="str">
        <f>+'Budget Summary Form 1 '!C13:D13</f>
        <v>17.259 - Youth Activites</v>
      </c>
      <c r="D13" s="339"/>
      <c r="E13" s="64" t="s">
        <v>23</v>
      </c>
      <c r="F13" s="342">
        <f>'Budget Summary Form 1 '!F13:I13</f>
        <v>0</v>
      </c>
      <c r="G13" s="342"/>
      <c r="H13" s="342"/>
      <c r="I13" s="342"/>
    </row>
    <row r="14" spans="1:11">
      <c r="A14" s="61"/>
      <c r="B14" s="61"/>
      <c r="D14" s="61"/>
      <c r="E14" s="61"/>
      <c r="F14" s="61"/>
      <c r="G14" s="61"/>
      <c r="H14" s="61"/>
      <c r="I14" s="61"/>
    </row>
    <row r="15" spans="1:11" ht="19.5" customHeight="1">
      <c r="A15" s="336" t="str">
        <f>'Budget Summary Form 1 '!A15</f>
        <v>Grant# 23-681007</v>
      </c>
      <c r="B15" s="336"/>
      <c r="C15" s="315" t="s">
        <v>52</v>
      </c>
      <c r="D15" s="315"/>
      <c r="E15" s="315"/>
      <c r="F15" s="315"/>
      <c r="G15" s="315"/>
      <c r="H15" s="315"/>
      <c r="I15" s="315"/>
    </row>
    <row r="16" spans="1:11" ht="17.25" customHeight="1">
      <c r="A16" s="66"/>
      <c r="B16" s="67" t="s">
        <v>26</v>
      </c>
      <c r="C16" s="68"/>
      <c r="D16" s="69" t="s">
        <v>27</v>
      </c>
      <c r="E16" s="69" t="s">
        <v>28</v>
      </c>
      <c r="F16" s="70" t="s">
        <v>29</v>
      </c>
      <c r="G16" s="71"/>
      <c r="H16" s="72"/>
      <c r="I16" s="102" t="s">
        <v>30</v>
      </c>
      <c r="J16" s="73"/>
      <c r="K16" s="73"/>
    </row>
    <row r="17" spans="1:11" ht="57" customHeight="1">
      <c r="A17" s="303" t="s">
        <v>31</v>
      </c>
      <c r="B17" s="304"/>
      <c r="C17" s="305"/>
      <c r="D17" s="74" t="s">
        <v>32</v>
      </c>
      <c r="E17" s="74" t="s">
        <v>33</v>
      </c>
      <c r="F17" s="74" t="s">
        <v>34</v>
      </c>
      <c r="G17" s="74" t="s">
        <v>35</v>
      </c>
      <c r="H17" s="75" t="s">
        <v>36</v>
      </c>
      <c r="I17" s="74" t="s">
        <v>37</v>
      </c>
      <c r="J17" s="103"/>
      <c r="K17" s="76"/>
    </row>
    <row r="18" spans="1:11" ht="20.25" customHeight="1">
      <c r="A18" s="434" t="s">
        <v>53</v>
      </c>
      <c r="B18" s="434"/>
      <c r="C18" s="434"/>
      <c r="D18" s="77">
        <f>+'Personnel Form 2'!H27</f>
        <v>0</v>
      </c>
      <c r="E18" s="77">
        <f>+D18-H18</f>
        <v>0</v>
      </c>
      <c r="F18" s="77">
        <f>+'Personnel Form 2'!I27</f>
        <v>0</v>
      </c>
      <c r="G18" s="77">
        <f>+'Personnel Form 2'!J27</f>
        <v>0</v>
      </c>
      <c r="H18" s="77">
        <f>+F18+G18</f>
        <v>0</v>
      </c>
      <c r="I18" s="78" t="str">
        <f>IF(D18&gt;0,+H18/D18,"")</f>
        <v/>
      </c>
    </row>
    <row r="19" spans="1:11" ht="19.5" customHeight="1">
      <c r="A19" s="434" t="s">
        <v>54</v>
      </c>
      <c r="B19" s="434"/>
      <c r="C19" s="434"/>
      <c r="D19" s="77">
        <f>+'Personnel Form 2'!H36</f>
        <v>0</v>
      </c>
      <c r="E19" s="77">
        <f t="shared" ref="E19:E33" si="0">+D19-H19</f>
        <v>0</v>
      </c>
      <c r="F19" s="77">
        <f>+'Personnel Form 2'!I36</f>
        <v>0</v>
      </c>
      <c r="G19" s="77">
        <f>+'Personnel Form 2'!J36</f>
        <v>0</v>
      </c>
      <c r="H19" s="77">
        <f t="shared" ref="H19:H20" si="1">+F19+G19</f>
        <v>0</v>
      </c>
      <c r="I19" s="78" t="str">
        <f t="shared" ref="I19:I38" si="2">IF(D19&gt;0,+H19/D19,"")</f>
        <v/>
      </c>
      <c r="J19" s="104"/>
    </row>
    <row r="20" spans="1:11" ht="21.75" customHeight="1">
      <c r="A20" s="434" t="s">
        <v>55</v>
      </c>
      <c r="B20" s="434"/>
      <c r="C20" s="434"/>
      <c r="D20" s="77">
        <f>+'Non-Personnel Form 3'!E15</f>
        <v>0</v>
      </c>
      <c r="E20" s="77">
        <f t="shared" si="0"/>
        <v>0</v>
      </c>
      <c r="F20" s="77">
        <f>+'Non-Personnel Form 3'!F15</f>
        <v>0</v>
      </c>
      <c r="G20" s="77">
        <f>+'Non-Personnel Form 3'!G15</f>
        <v>0</v>
      </c>
      <c r="H20" s="77">
        <f t="shared" si="1"/>
        <v>0</v>
      </c>
      <c r="I20" s="78" t="str">
        <f t="shared" si="2"/>
        <v/>
      </c>
    </row>
    <row r="21" spans="1:11" ht="22.5" customHeight="1">
      <c r="A21" s="434" t="s">
        <v>56</v>
      </c>
      <c r="B21" s="434"/>
      <c r="C21" s="434"/>
      <c r="D21" s="77">
        <f>+'Non-Personnel Form 3'!E16</f>
        <v>0</v>
      </c>
      <c r="E21" s="77">
        <f t="shared" si="0"/>
        <v>0</v>
      </c>
      <c r="F21" s="77">
        <f>+'Non-Personnel Form 3'!F16</f>
        <v>0</v>
      </c>
      <c r="G21" s="77">
        <f>+'Non-Personnel Form 3'!G16</f>
        <v>0</v>
      </c>
      <c r="H21" s="77">
        <f t="shared" ref="H21" si="3">+F21+G21</f>
        <v>0</v>
      </c>
      <c r="I21" s="78" t="str">
        <f t="shared" si="2"/>
        <v/>
      </c>
    </row>
    <row r="22" spans="1:11" ht="18" customHeight="1">
      <c r="A22" s="434" t="s">
        <v>57</v>
      </c>
      <c r="B22" s="434"/>
      <c r="C22" s="434"/>
      <c r="D22" s="77">
        <f>+'Non-Personnel Form 3'!E17</f>
        <v>0</v>
      </c>
      <c r="E22" s="77">
        <f t="shared" si="0"/>
        <v>0</v>
      </c>
      <c r="F22" s="77">
        <f>+'Non-Personnel Form 3'!F17</f>
        <v>0</v>
      </c>
      <c r="G22" s="77">
        <f>+'Non-Personnel Form 3'!G17</f>
        <v>0</v>
      </c>
      <c r="H22" s="77">
        <f t="shared" ref="H22" si="4">+F22+G22</f>
        <v>0</v>
      </c>
      <c r="I22" s="78" t="str">
        <f t="shared" si="2"/>
        <v/>
      </c>
    </row>
    <row r="23" spans="1:11" ht="19.5" customHeight="1">
      <c r="A23" s="434" t="s">
        <v>58</v>
      </c>
      <c r="B23" s="434"/>
      <c r="C23" s="434"/>
      <c r="D23" s="77">
        <f>+'Non-Personnel Form 3'!E18</f>
        <v>0</v>
      </c>
      <c r="E23" s="77">
        <f t="shared" si="0"/>
        <v>0</v>
      </c>
      <c r="F23" s="77">
        <f>+'Non-Personnel Form 3'!F18</f>
        <v>0</v>
      </c>
      <c r="G23" s="77">
        <f>+'Non-Personnel Form 3'!G18</f>
        <v>0</v>
      </c>
      <c r="H23" s="77">
        <f t="shared" ref="H23:H24" si="5">+F23+G23</f>
        <v>0</v>
      </c>
      <c r="I23" s="78" t="str">
        <f t="shared" si="2"/>
        <v/>
      </c>
    </row>
    <row r="24" spans="1:11" ht="19.5" customHeight="1">
      <c r="A24" s="320" t="s">
        <v>59</v>
      </c>
      <c r="B24" s="321"/>
      <c r="C24" s="322"/>
      <c r="D24" s="77">
        <f>+'Non-Personnel Form 3'!E19</f>
        <v>0</v>
      </c>
      <c r="E24" s="77">
        <f t="shared" si="0"/>
        <v>0</v>
      </c>
      <c r="F24" s="77">
        <f>+'Non-Personnel Form 3'!F19</f>
        <v>0</v>
      </c>
      <c r="G24" s="77">
        <f>+'Non-Personnel Form 3'!G19</f>
        <v>0</v>
      </c>
      <c r="H24" s="77">
        <f t="shared" si="5"/>
        <v>0</v>
      </c>
      <c r="I24" s="78" t="str">
        <f t="shared" si="2"/>
        <v/>
      </c>
    </row>
    <row r="25" spans="1:11" ht="20.25" customHeight="1">
      <c r="A25" s="105" t="s">
        <v>60</v>
      </c>
      <c r="B25" s="323" t="str">
        <f>+'Non-Personnel Form 3'!D20</f>
        <v>(specify here)</v>
      </c>
      <c r="C25" s="324"/>
      <c r="D25" s="77">
        <f>+'Non-Personnel Form 3'!E20</f>
        <v>0</v>
      </c>
      <c r="E25" s="77">
        <f t="shared" si="0"/>
        <v>0</v>
      </c>
      <c r="F25" s="77">
        <f>+'Non-Personnel Form 3'!F20</f>
        <v>0</v>
      </c>
      <c r="G25" s="77">
        <f>+'Non-Personnel Form 3'!G20</f>
        <v>0</v>
      </c>
      <c r="H25" s="77">
        <f t="shared" ref="H25" si="6">+F25+G25</f>
        <v>0</v>
      </c>
      <c r="I25" s="78" t="str">
        <f t="shared" si="2"/>
        <v/>
      </c>
    </row>
    <row r="26" spans="1:11" ht="34.5" customHeight="1">
      <c r="A26" s="327" t="s">
        <v>61</v>
      </c>
      <c r="B26" s="328"/>
      <c r="C26" s="329"/>
      <c r="D26" s="106">
        <f>+'Non-Personnel Form 3'!E22</f>
        <v>0</v>
      </c>
      <c r="E26" s="77">
        <f t="shared" si="0"/>
        <v>0</v>
      </c>
      <c r="F26" s="77">
        <f>+'Non-Personnel Form 3'!F22</f>
        <v>0</v>
      </c>
      <c r="G26" s="77">
        <f>+'Non-Personnel Form 3'!G22</f>
        <v>0</v>
      </c>
      <c r="H26" s="77">
        <f t="shared" ref="H26" si="7">+F26+G26</f>
        <v>0</v>
      </c>
      <c r="I26" s="78" t="str">
        <f t="shared" si="2"/>
        <v/>
      </c>
    </row>
    <row r="27" spans="1:11" ht="33" customHeight="1">
      <c r="A27" s="327" t="s">
        <v>62</v>
      </c>
      <c r="B27" s="328"/>
      <c r="C27" s="329"/>
      <c r="D27" s="106">
        <f>+'Non-Personnel Form 3'!E24</f>
        <v>0</v>
      </c>
      <c r="E27" s="77">
        <f t="shared" si="0"/>
        <v>0</v>
      </c>
      <c r="F27" s="77">
        <f>+'Non-Personnel Form 3'!F24</f>
        <v>0</v>
      </c>
      <c r="G27" s="77">
        <f>+'Non-Personnel Form 3'!G24</f>
        <v>0</v>
      </c>
      <c r="H27" s="77">
        <f t="shared" ref="H27:H31" si="8">+F27+G27</f>
        <v>0</v>
      </c>
      <c r="I27" s="78" t="str">
        <f t="shared" si="2"/>
        <v/>
      </c>
    </row>
    <row r="28" spans="1:11" ht="23.25" customHeight="1">
      <c r="A28" s="107" t="s">
        <v>63</v>
      </c>
      <c r="B28" s="107"/>
      <c r="C28" s="107"/>
      <c r="D28" s="106">
        <f>+'Non-Personnel Form 3'!E24</f>
        <v>0</v>
      </c>
      <c r="E28" s="77">
        <f t="shared" ref="E28:E29" si="9">+D28-H28</f>
        <v>0</v>
      </c>
      <c r="F28" s="77">
        <f>+'Non-Personnel Form 3'!F24</f>
        <v>0</v>
      </c>
      <c r="G28" s="77">
        <f>+'Non-Personnel Form 3'!G24</f>
        <v>0</v>
      </c>
      <c r="H28" s="77">
        <f t="shared" si="8"/>
        <v>0</v>
      </c>
      <c r="I28" s="78" t="str">
        <f t="shared" ref="I28:I29" si="10">IF(D28&gt;0,+H28/D28,"")</f>
        <v/>
      </c>
    </row>
    <row r="29" spans="1:11">
      <c r="A29" s="108" t="s">
        <v>64</v>
      </c>
      <c r="B29" s="325" t="str">
        <f>+'Non-Personnel Form 3'!D25</f>
        <v>Recognition, Events &amp; Activities</v>
      </c>
      <c r="C29" s="326"/>
      <c r="D29" s="106">
        <f>+'Non-Personnel Form 3'!E25</f>
        <v>0</v>
      </c>
      <c r="E29" s="77">
        <f t="shared" si="9"/>
        <v>0</v>
      </c>
      <c r="F29" s="77">
        <f>+'Non-Personnel Form 3'!F25</f>
        <v>0</v>
      </c>
      <c r="G29" s="77">
        <f>+'Non-Personnel Form 3'!G25</f>
        <v>0</v>
      </c>
      <c r="H29" s="77">
        <f t="shared" si="8"/>
        <v>0</v>
      </c>
      <c r="I29" s="78" t="str">
        <f t="shared" si="10"/>
        <v/>
      </c>
    </row>
    <row r="30" spans="1:11" ht="19.5" customHeight="1">
      <c r="A30" s="439" t="s">
        <v>65</v>
      </c>
      <c r="B30" s="440"/>
      <c r="C30" s="441"/>
      <c r="D30" s="77">
        <f>+'Non-Personnel Form 3'!E26+'Non-Personnel Form 3'!E27</f>
        <v>0</v>
      </c>
      <c r="E30" s="77">
        <f>+D30-H30</f>
        <v>0</v>
      </c>
      <c r="F30" s="77">
        <f>+'Non-Personnel Form 3'!F26+'Non-Personnel Form 3'!F27</f>
        <v>0</v>
      </c>
      <c r="G30" s="77">
        <f>+'Non-Personnel Form 3'!G26+'Non-Personnel Form 3'!G27</f>
        <v>0</v>
      </c>
      <c r="H30" s="77">
        <f>+F30+G30</f>
        <v>0</v>
      </c>
      <c r="I30" s="78" t="str">
        <f>IF(D30&gt;0,+H30/D30,"")</f>
        <v/>
      </c>
    </row>
    <row r="31" spans="1:11">
      <c r="A31" s="330" t="s">
        <v>66</v>
      </c>
      <c r="B31" s="331"/>
      <c r="C31" s="332"/>
      <c r="D31" s="106">
        <f>+'Non-Personnel Form 3'!E28</f>
        <v>0</v>
      </c>
      <c r="E31" s="77">
        <f t="shared" si="0"/>
        <v>0</v>
      </c>
      <c r="F31" s="77">
        <f>+'Non-Personnel Form 3'!F28</f>
        <v>0</v>
      </c>
      <c r="G31" s="77">
        <f>+'Non-Personnel Form 3'!G28</f>
        <v>0</v>
      </c>
      <c r="H31" s="77">
        <f t="shared" si="8"/>
        <v>0</v>
      </c>
      <c r="I31" s="78" t="str">
        <f t="shared" si="2"/>
        <v/>
      </c>
    </row>
    <row r="32" spans="1:11" ht="17.25" customHeight="1">
      <c r="A32" s="442" t="s">
        <v>67</v>
      </c>
      <c r="B32" s="442"/>
      <c r="C32" s="442"/>
      <c r="D32" s="106">
        <f>+'Non-Personnel Form 3'!E29</f>
        <v>0</v>
      </c>
      <c r="E32" s="77">
        <f t="shared" si="0"/>
        <v>0</v>
      </c>
      <c r="F32" s="77">
        <f>+'Non-Personnel Form 3'!F29</f>
        <v>0</v>
      </c>
      <c r="G32" s="77">
        <f>+'Non-Personnel Form 3'!G29</f>
        <v>0</v>
      </c>
      <c r="H32" s="77">
        <f t="shared" ref="H32:H33" si="11">+F32+G32</f>
        <v>0</v>
      </c>
      <c r="I32" s="78" t="str">
        <f t="shared" si="2"/>
        <v/>
      </c>
    </row>
    <row r="33" spans="1:10" ht="21" customHeight="1">
      <c r="A33" s="333" t="s">
        <v>68</v>
      </c>
      <c r="B33" s="334"/>
      <c r="C33" s="335"/>
      <c r="D33" s="106">
        <f>+'Non-Personnel Form 3'!E30</f>
        <v>0</v>
      </c>
      <c r="E33" s="77">
        <f t="shared" si="0"/>
        <v>0</v>
      </c>
      <c r="F33" s="77">
        <f>+'Non-Personnel Form 3'!F30</f>
        <v>0</v>
      </c>
      <c r="G33" s="77">
        <f>+'Non-Personnel Form 3'!G30</f>
        <v>0</v>
      </c>
      <c r="H33" s="77">
        <f t="shared" si="11"/>
        <v>0</v>
      </c>
      <c r="I33" s="78" t="str">
        <f t="shared" si="2"/>
        <v/>
      </c>
    </row>
    <row r="34" spans="1:10" ht="19.5" customHeight="1">
      <c r="A34" s="439" t="s">
        <v>69</v>
      </c>
      <c r="B34" s="440"/>
      <c r="C34" s="441"/>
      <c r="D34" s="77">
        <f>'Non-Personnel Form 3'!E31</f>
        <v>0</v>
      </c>
      <c r="E34" s="77">
        <f t="shared" ref="E34" si="12">+D34-H34</f>
        <v>0</v>
      </c>
      <c r="F34" s="77">
        <f>'Non-Personnel Form 3'!F31</f>
        <v>0</v>
      </c>
      <c r="G34" s="77">
        <f>'Non-Personnel Form 3'!G31</f>
        <v>0</v>
      </c>
      <c r="H34" s="77">
        <f t="shared" ref="H34" si="13">+F34+G34</f>
        <v>0</v>
      </c>
      <c r="I34" s="78" t="str">
        <f t="shared" ref="I34" si="14">IF(D34&gt;0,+H34/D34,"")</f>
        <v/>
      </c>
      <c r="J34" s="109"/>
    </row>
    <row r="35" spans="1:10" ht="23.25" customHeight="1">
      <c r="A35" s="436" t="s">
        <v>70</v>
      </c>
      <c r="B35" s="437"/>
      <c r="C35" s="438"/>
      <c r="D35" s="77">
        <f>+'Non-Personnel Form 3'!E32</f>
        <v>0</v>
      </c>
      <c r="E35" s="77">
        <f>+D35-H35</f>
        <v>0</v>
      </c>
      <c r="F35" s="77">
        <f>+'Non-Personnel Form 3'!F32</f>
        <v>0</v>
      </c>
      <c r="G35" s="77">
        <f>+'Non-Personnel Form 3'!G32</f>
        <v>0</v>
      </c>
      <c r="H35" s="77">
        <f>+F35+G35</f>
        <v>0</v>
      </c>
      <c r="I35" s="78" t="str">
        <f>IF(D35&gt;0,+H35/D35,"")</f>
        <v/>
      </c>
    </row>
    <row r="36" spans="1:10" ht="23.25" hidden="1" customHeight="1">
      <c r="A36" s="110"/>
      <c r="B36" s="111"/>
      <c r="C36" s="112"/>
      <c r="D36" s="77">
        <f>+'Non-Personnel Form 3'!E33</f>
        <v>0</v>
      </c>
      <c r="E36" s="77">
        <f>+D36-H36</f>
        <v>0</v>
      </c>
      <c r="F36" s="77">
        <f>+'Non-Personnel Form 3'!F33</f>
        <v>0</v>
      </c>
      <c r="G36" s="77">
        <f>+'Non-Personnel Form 3'!G33</f>
        <v>0</v>
      </c>
      <c r="H36" s="77">
        <f>+F36+G36</f>
        <v>0</v>
      </c>
      <c r="I36" s="78"/>
    </row>
    <row r="37" spans="1:10" ht="23.25" customHeight="1">
      <c r="A37" s="436" t="s">
        <v>71</v>
      </c>
      <c r="B37" s="437"/>
      <c r="C37" s="438"/>
      <c r="D37" s="77">
        <f>+'Non-Personnel Form 3'!E34</f>
        <v>0</v>
      </c>
      <c r="E37" s="77">
        <f>+D37-H37</f>
        <v>0</v>
      </c>
      <c r="F37" s="77">
        <f>'Non-Personnel Form 3'!F34</f>
        <v>0</v>
      </c>
      <c r="G37" s="77">
        <f>'Non-Personnel Form 3'!G34</f>
        <v>0</v>
      </c>
      <c r="H37" s="77">
        <f>+F37+G37</f>
        <v>0</v>
      </c>
      <c r="I37" s="78" t="str">
        <f>IF(D37&gt;0,+H37/D37,"")</f>
        <v/>
      </c>
    </row>
    <row r="38" spans="1:10" ht="24" customHeight="1">
      <c r="A38" s="298" t="s">
        <v>41</v>
      </c>
      <c r="B38" s="299"/>
      <c r="C38" s="300"/>
      <c r="D38" s="77">
        <f>SUM(D18:D37)</f>
        <v>0</v>
      </c>
      <c r="E38" s="77">
        <f>SUM(E18:E37)</f>
        <v>0</v>
      </c>
      <c r="F38" s="77">
        <f>SUM(F18:F37)</f>
        <v>0</v>
      </c>
      <c r="G38" s="77">
        <f>SUM(G18:G37)</f>
        <v>0</v>
      </c>
      <c r="H38" s="77">
        <f>+F38+G38</f>
        <v>0</v>
      </c>
      <c r="I38" s="78" t="str">
        <f t="shared" si="2"/>
        <v/>
      </c>
    </row>
    <row r="39" spans="1:10" ht="21" customHeight="1">
      <c r="A39" s="288" t="s">
        <v>72</v>
      </c>
      <c r="B39" s="289"/>
      <c r="C39" s="289"/>
      <c r="D39" s="290"/>
      <c r="E39" s="83"/>
      <c r="F39" s="83"/>
      <c r="G39" s="86"/>
      <c r="H39" s="83"/>
      <c r="I39" s="85" t="e">
        <f>ROUND(SUM($H$31:$H$34)/$H$38,4)</f>
        <v>#DIV/0!</v>
      </c>
    </row>
    <row r="40" spans="1:10" ht="21" hidden="1" customHeight="1">
      <c r="A40" s="81" t="s">
        <v>73</v>
      </c>
      <c r="B40" s="82"/>
      <c r="C40" s="82"/>
      <c r="D40" s="83"/>
      <c r="E40" s="83"/>
      <c r="F40" s="83"/>
      <c r="G40" s="86"/>
      <c r="H40" s="83"/>
      <c r="I40" s="85" t="e">
        <f>ROUND((((H18+H19)*I39)+SUM(H31:H34))/H38,4)</f>
        <v>#DIV/0!</v>
      </c>
    </row>
    <row r="41" spans="1:10" ht="21" customHeight="1">
      <c r="A41" s="81" t="s">
        <v>74</v>
      </c>
      <c r="B41" s="82"/>
      <c r="C41" s="82"/>
      <c r="D41" s="83"/>
      <c r="E41" s="83"/>
      <c r="F41" s="83"/>
      <c r="G41" s="86"/>
      <c r="H41" s="83"/>
      <c r="I41" s="85" t="e">
        <f>ROUND(SUM(H31:H35)/H38,4)</f>
        <v>#DIV/0!</v>
      </c>
    </row>
    <row r="42" spans="1:10" ht="23.25" customHeight="1" thickBot="1">
      <c r="A42" s="113"/>
      <c r="B42" s="81"/>
      <c r="C42" s="61"/>
      <c r="D42" s="88"/>
      <c r="E42" s="81"/>
      <c r="F42" s="61"/>
      <c r="G42" s="81"/>
      <c r="I42" s="61"/>
    </row>
    <row r="43" spans="1:10" ht="14.65" hidden="1" thickBot="1">
      <c r="A43" s="89" t="s">
        <v>44</v>
      </c>
      <c r="B43" s="89"/>
      <c r="C43" s="89"/>
      <c r="D43" s="88"/>
      <c r="E43" s="89" t="s">
        <v>45</v>
      </c>
      <c r="F43" s="90"/>
      <c r="G43" s="91"/>
      <c r="H43" s="88"/>
      <c r="I43" s="92"/>
    </row>
    <row r="44" spans="1:10" ht="14.65" hidden="1" thickBot="1">
      <c r="A44" s="93"/>
      <c r="B44" s="93"/>
      <c r="C44" s="93"/>
      <c r="D44" s="94"/>
      <c r="E44" s="95"/>
      <c r="F44" s="95"/>
      <c r="G44" s="95"/>
      <c r="H44" s="88"/>
      <c r="I44" s="61"/>
    </row>
    <row r="45" spans="1:10" ht="18.95" hidden="1" customHeight="1" thickBot="1">
      <c r="A45" s="89" t="s">
        <v>75</v>
      </c>
      <c r="B45" s="96"/>
      <c r="C45" s="96"/>
      <c r="D45" s="61"/>
      <c r="E45" s="100" t="s">
        <v>76</v>
      </c>
      <c r="F45" s="97"/>
      <c r="G45" s="97"/>
      <c r="H45" s="61"/>
      <c r="I45" s="61"/>
    </row>
    <row r="46" spans="1:10" ht="14.65" hidden="1" thickBot="1">
      <c r="A46" s="114"/>
      <c r="B46" s="114"/>
      <c r="C46" s="114"/>
      <c r="D46" s="61"/>
      <c r="E46" s="99"/>
      <c r="F46" s="99"/>
      <c r="G46" s="99"/>
      <c r="H46" s="61"/>
      <c r="I46" s="61"/>
    </row>
    <row r="47" spans="1:10" ht="18" hidden="1" customHeight="1" thickBot="1">
      <c r="A47" s="89" t="s">
        <v>47</v>
      </c>
      <c r="B47" s="96"/>
      <c r="C47" s="96"/>
      <c r="D47" s="61"/>
      <c r="E47" s="100" t="s">
        <v>77</v>
      </c>
      <c r="F47" s="97"/>
      <c r="G47" s="115" t="s">
        <v>78</v>
      </c>
      <c r="H47" s="61"/>
      <c r="I47" s="61"/>
    </row>
    <row r="48" spans="1:10" ht="14.65" hidden="1" thickBot="1">
      <c r="A48" s="114"/>
      <c r="B48" s="114"/>
      <c r="C48" s="114"/>
      <c r="D48" s="61"/>
      <c r="E48" s="97"/>
      <c r="F48" s="97"/>
      <c r="G48" s="97"/>
      <c r="H48" s="61"/>
      <c r="I48" s="61"/>
    </row>
    <row r="49" spans="1:9" ht="14.65" hidden="1" thickBot="1">
      <c r="A49" s="89" t="s">
        <v>48</v>
      </c>
      <c r="B49" s="96"/>
      <c r="C49" s="96"/>
      <c r="D49" s="61"/>
      <c r="E49" s="99" t="s">
        <v>79</v>
      </c>
      <c r="F49" s="99"/>
      <c r="G49" s="99"/>
      <c r="H49" s="61"/>
      <c r="I49" s="61"/>
    </row>
    <row r="50" spans="1:9" ht="14.65" hidden="1" thickBot="1">
      <c r="A50" s="61"/>
      <c r="B50" s="61"/>
      <c r="C50" s="61"/>
      <c r="D50" s="61"/>
      <c r="E50" s="100" t="s">
        <v>47</v>
      </c>
      <c r="F50" s="97"/>
      <c r="G50" s="97"/>
      <c r="H50" s="61"/>
      <c r="I50" s="61"/>
    </row>
    <row r="51" spans="1:9" ht="14.65" hidden="1" thickBot="1">
      <c r="A51" s="61"/>
      <c r="B51" s="61"/>
      <c r="C51" s="61"/>
      <c r="D51" s="61"/>
      <c r="E51" s="99" t="s">
        <v>80</v>
      </c>
      <c r="F51" s="99"/>
      <c r="G51" s="99"/>
      <c r="H51" s="61"/>
      <c r="I51" s="61"/>
    </row>
    <row r="52" spans="1:9" ht="14.65" hidden="1" thickBot="1">
      <c r="A52" s="61"/>
      <c r="B52" s="61"/>
      <c r="C52" s="61"/>
      <c r="D52" s="61"/>
      <c r="E52" s="100" t="s">
        <v>48</v>
      </c>
      <c r="F52" s="97"/>
      <c r="G52" s="97"/>
      <c r="H52" s="61"/>
      <c r="I52" s="61"/>
    </row>
    <row r="53" spans="1:9" ht="30.75" customHeight="1" thickBot="1">
      <c r="A53" s="317" t="s">
        <v>81</v>
      </c>
      <c r="B53" s="318"/>
      <c r="C53" s="318"/>
      <c r="D53" s="318"/>
      <c r="E53" s="318"/>
      <c r="F53" s="318"/>
      <c r="G53" s="318"/>
      <c r="H53" s="318"/>
      <c r="I53" s="319"/>
    </row>
  </sheetData>
  <mergeCells count="33">
    <mergeCell ref="A6:I6"/>
    <mergeCell ref="A7:I7"/>
    <mergeCell ref="A8:I8"/>
    <mergeCell ref="C10:D10"/>
    <mergeCell ref="C11:D11"/>
    <mergeCell ref="C12:D12"/>
    <mergeCell ref="C13:D13"/>
    <mergeCell ref="F10:I10"/>
    <mergeCell ref="F12:I12"/>
    <mergeCell ref="F13:I13"/>
    <mergeCell ref="A37:C37"/>
    <mergeCell ref="A33:C33"/>
    <mergeCell ref="C15:I15"/>
    <mergeCell ref="A15:B15"/>
    <mergeCell ref="A17:C17"/>
    <mergeCell ref="A18:C18"/>
    <mergeCell ref="A27:C27"/>
    <mergeCell ref="A53:I53"/>
    <mergeCell ref="A19:C19"/>
    <mergeCell ref="A30:C30"/>
    <mergeCell ref="A35:C35"/>
    <mergeCell ref="A34:C34"/>
    <mergeCell ref="A24:C24"/>
    <mergeCell ref="B25:C25"/>
    <mergeCell ref="B29:C29"/>
    <mergeCell ref="A32:C32"/>
    <mergeCell ref="A38:C38"/>
    <mergeCell ref="A20:C20"/>
    <mergeCell ref="A21:C21"/>
    <mergeCell ref="A22:C22"/>
    <mergeCell ref="A23:C23"/>
    <mergeCell ref="A26:C26"/>
    <mergeCell ref="A31:C31"/>
  </mergeCells>
  <phoneticPr fontId="25" type="noConversion"/>
  <conditionalFormatting sqref="I40:I41">
    <cfRule type="cellIs" dxfId="9" priority="6" operator="lessThan">
      <formula>$I$39</formula>
    </cfRule>
  </conditionalFormatting>
  <conditionalFormatting sqref="I40:I41">
    <cfRule type="cellIs" dxfId="8" priority="3" operator="greaterThan">
      <formula>0.2199</formula>
    </cfRule>
    <cfRule type="cellIs" dxfId="7" priority="4" operator="lessThan">
      <formula>0.22</formula>
    </cfRule>
    <cfRule type="cellIs" priority="5" operator="lessThan">
      <formula>0.2</formula>
    </cfRule>
  </conditionalFormatting>
  <pageMargins left="0" right="0.25" top="0" bottom="0.75" header="0.3" footer="0.3"/>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4"/>
  <sheetViews>
    <sheetView topLeftCell="B20" zoomScale="90" zoomScaleNormal="90" workbookViewId="0">
      <selection activeCell="C6" sqref="C6"/>
    </sheetView>
  </sheetViews>
  <sheetFormatPr defaultColWidth="9.140625" defaultRowHeight="14.25"/>
  <cols>
    <col min="1" max="1" width="9.140625" style="62"/>
    <col min="2" max="2" width="2.140625" style="62" customWidth="1"/>
    <col min="3" max="3" width="29.42578125" style="62" customWidth="1"/>
    <col min="4" max="4" width="26.7109375" style="62" customWidth="1"/>
    <col min="5" max="5" width="7.42578125" style="62" customWidth="1"/>
    <col min="6" max="6" width="11" style="62" customWidth="1"/>
    <col min="7" max="7" width="9.140625" style="62"/>
    <col min="8" max="8" width="15.85546875" style="62" customWidth="1"/>
    <col min="9" max="9" width="16.85546875" style="62" customWidth="1"/>
    <col min="10" max="10" width="13.5703125" style="62" customWidth="1"/>
    <col min="11" max="11" width="30.7109375" style="62" customWidth="1"/>
    <col min="12" max="12" width="13.7109375" style="62" customWidth="1"/>
    <col min="13" max="13" width="15.85546875" style="62" customWidth="1"/>
    <col min="14" max="14" width="17.42578125" style="62" hidden="1" customWidth="1"/>
    <col min="15" max="15" width="15.5703125" style="62" customWidth="1"/>
    <col min="16" max="16384" width="9.140625" style="62"/>
  </cols>
  <sheetData>
    <row r="1" spans="1:19">
      <c r="A1" s="61"/>
      <c r="B1" s="61"/>
      <c r="C1" s="61"/>
      <c r="D1" s="61"/>
      <c r="E1" s="61"/>
      <c r="F1" s="61"/>
      <c r="G1" s="61"/>
      <c r="H1" s="61"/>
      <c r="I1" s="61"/>
      <c r="J1" s="61"/>
      <c r="K1" s="61"/>
      <c r="L1" s="61"/>
    </row>
    <row r="2" spans="1:19">
      <c r="A2" s="61"/>
      <c r="B2" s="61"/>
      <c r="C2" s="61"/>
      <c r="D2" s="61"/>
      <c r="E2" s="61"/>
      <c r="F2" s="61"/>
      <c r="G2" s="61"/>
      <c r="H2" s="61"/>
      <c r="I2" s="61"/>
      <c r="J2" s="61"/>
      <c r="K2" s="61"/>
      <c r="L2" s="61"/>
    </row>
    <row r="3" spans="1:19">
      <c r="A3" s="61"/>
      <c r="B3" s="61"/>
      <c r="C3" s="61"/>
      <c r="D3" s="61"/>
      <c r="E3" s="61"/>
      <c r="F3" s="61"/>
      <c r="G3" s="61"/>
      <c r="H3" s="61"/>
      <c r="I3" s="116"/>
      <c r="J3" s="61"/>
      <c r="K3" s="61"/>
      <c r="L3" s="61" t="s">
        <v>82</v>
      </c>
    </row>
    <row r="4" spans="1:19">
      <c r="A4" s="61"/>
      <c r="B4" s="61"/>
      <c r="C4" s="306" t="s">
        <v>83</v>
      </c>
      <c r="D4" s="306"/>
      <c r="E4" s="306"/>
      <c r="F4" s="306"/>
      <c r="G4" s="306"/>
      <c r="H4" s="306"/>
      <c r="I4" s="306"/>
      <c r="J4" s="306"/>
      <c r="K4" s="306"/>
      <c r="L4" s="306"/>
    </row>
    <row r="5" spans="1:19">
      <c r="A5" s="61"/>
      <c r="B5" s="61"/>
      <c r="C5" s="306" t="s">
        <v>12</v>
      </c>
      <c r="D5" s="306"/>
      <c r="E5" s="306"/>
      <c r="F5" s="306"/>
      <c r="G5" s="306"/>
      <c r="H5" s="306"/>
      <c r="I5" s="306"/>
      <c r="J5" s="306"/>
      <c r="K5" s="306"/>
      <c r="L5" s="306"/>
    </row>
    <row r="6" spans="1:19">
      <c r="A6" s="61"/>
      <c r="B6" s="61"/>
      <c r="C6" s="306" t="s">
        <v>84</v>
      </c>
      <c r="D6" s="306"/>
      <c r="E6" s="306"/>
      <c r="F6" s="306"/>
      <c r="G6" s="306"/>
      <c r="H6" s="306"/>
      <c r="I6" s="306"/>
      <c r="J6" s="306"/>
      <c r="K6" s="306"/>
      <c r="L6" s="306"/>
    </row>
    <row r="7" spans="1:19">
      <c r="A7" s="61"/>
      <c r="B7" s="61"/>
      <c r="C7" s="61"/>
      <c r="D7" s="61"/>
      <c r="E7" s="61"/>
      <c r="F7" s="61"/>
      <c r="G7" s="61"/>
      <c r="H7" s="61"/>
      <c r="I7" s="61"/>
      <c r="J7" s="61"/>
      <c r="K7" s="61"/>
      <c r="L7" s="61"/>
    </row>
    <row r="8" spans="1:19">
      <c r="A8" s="116"/>
      <c r="B8" s="116"/>
      <c r="C8" s="116" t="s">
        <v>85</v>
      </c>
      <c r="D8" s="117">
        <f>'Budget Recap Form 1A'!C10</f>
        <v>0</v>
      </c>
      <c r="E8" s="65"/>
      <c r="F8" s="65"/>
      <c r="G8" s="65"/>
      <c r="H8" s="116"/>
      <c r="I8" s="116" t="s">
        <v>86</v>
      </c>
      <c r="J8" s="101" t="str">
        <f>'Budget Recap Form 1A'!F10</f>
        <v>2023-</v>
      </c>
      <c r="K8" s="118"/>
      <c r="L8" s="101"/>
      <c r="M8" s="79"/>
      <c r="N8" s="79"/>
      <c r="O8" s="79"/>
      <c r="P8" s="79"/>
      <c r="Q8" s="79"/>
      <c r="R8" s="79"/>
      <c r="S8" s="79"/>
    </row>
    <row r="9" spans="1:19" ht="6.75" customHeight="1">
      <c r="A9" s="116"/>
      <c r="B9" s="116"/>
      <c r="C9" s="116"/>
      <c r="D9" s="116"/>
      <c r="E9" s="116"/>
      <c r="F9" s="116"/>
      <c r="G9" s="116"/>
      <c r="H9" s="116"/>
      <c r="I9" s="116"/>
      <c r="J9" s="116"/>
      <c r="K9" s="61"/>
      <c r="L9" s="116"/>
      <c r="M9" s="79"/>
      <c r="N9" s="79"/>
      <c r="O9" s="79"/>
      <c r="P9" s="79"/>
      <c r="Q9" s="79"/>
      <c r="R9" s="79"/>
      <c r="S9" s="79"/>
    </row>
    <row r="10" spans="1:19">
      <c r="A10" s="116"/>
      <c r="B10" s="116"/>
      <c r="C10" s="116" t="s">
        <v>87</v>
      </c>
      <c r="D10" s="117">
        <f>'Budget Recap Form 1A'!C12</f>
        <v>0</v>
      </c>
      <c r="E10" s="65"/>
      <c r="F10" s="65"/>
      <c r="G10" s="65"/>
      <c r="H10" s="116"/>
      <c r="I10" s="116" t="s">
        <v>88</v>
      </c>
      <c r="J10" s="118">
        <f>'Budget Recap Form 1A'!F13</f>
        <v>0</v>
      </c>
      <c r="K10" s="118"/>
      <c r="L10" s="118"/>
      <c r="M10" s="79"/>
      <c r="N10" s="79"/>
      <c r="O10" s="79"/>
      <c r="P10" s="79"/>
      <c r="Q10" s="79"/>
      <c r="R10" s="79"/>
      <c r="S10" s="79"/>
    </row>
    <row r="11" spans="1:19">
      <c r="A11" s="116"/>
      <c r="B11" s="116"/>
      <c r="C11" s="116"/>
      <c r="D11" s="116"/>
      <c r="E11" s="116" t="s">
        <v>89</v>
      </c>
      <c r="F11" s="116" t="s">
        <v>90</v>
      </c>
      <c r="G11" s="116"/>
      <c r="H11" s="116"/>
      <c r="I11" s="116"/>
      <c r="J11" s="116"/>
      <c r="K11" s="119"/>
      <c r="L11" s="119"/>
      <c r="M11" s="79"/>
      <c r="N11" s="79"/>
      <c r="O11" s="79"/>
      <c r="P11" s="79"/>
      <c r="Q11" s="79"/>
      <c r="R11" s="79"/>
      <c r="S11" s="79"/>
    </row>
    <row r="12" spans="1:19">
      <c r="A12" s="116"/>
      <c r="B12" s="116"/>
      <c r="C12" s="120" t="s">
        <v>26</v>
      </c>
      <c r="D12" s="120" t="s">
        <v>27</v>
      </c>
      <c r="E12" s="120" t="s">
        <v>28</v>
      </c>
      <c r="F12" s="120" t="s">
        <v>29</v>
      </c>
      <c r="G12" s="120" t="s">
        <v>30</v>
      </c>
      <c r="H12" s="120" t="s">
        <v>91</v>
      </c>
      <c r="I12" s="121" t="s">
        <v>92</v>
      </c>
      <c r="J12" s="122"/>
      <c r="K12" s="348" t="s">
        <v>93</v>
      </c>
      <c r="L12" s="300"/>
      <c r="M12" s="123" t="s">
        <v>94</v>
      </c>
      <c r="N12" s="124" t="s">
        <v>95</v>
      </c>
      <c r="O12" s="125"/>
      <c r="P12" s="79"/>
      <c r="Q12" s="79"/>
      <c r="R12" s="79"/>
      <c r="S12" s="79"/>
    </row>
    <row r="13" spans="1:19">
      <c r="A13" s="116"/>
      <c r="B13" s="116"/>
      <c r="C13" s="126"/>
      <c r="D13" s="126"/>
      <c r="E13" s="126"/>
      <c r="F13" s="126"/>
      <c r="G13" s="126"/>
      <c r="H13" s="126"/>
      <c r="I13" s="127" t="s">
        <v>96</v>
      </c>
      <c r="J13" s="128"/>
      <c r="K13" s="129"/>
      <c r="L13" s="130"/>
      <c r="M13" s="131"/>
      <c r="N13" s="132"/>
      <c r="O13" s="103"/>
      <c r="P13" s="79"/>
      <c r="Q13" s="79"/>
      <c r="R13" s="79"/>
      <c r="S13" s="79"/>
    </row>
    <row r="14" spans="1:19" ht="45" customHeight="1">
      <c r="A14" s="116"/>
      <c r="B14" s="116"/>
      <c r="C14" s="133" t="s">
        <v>97</v>
      </c>
      <c r="D14" s="133" t="s">
        <v>98</v>
      </c>
      <c r="E14" s="134" t="s">
        <v>99</v>
      </c>
      <c r="F14" s="134" t="s">
        <v>100</v>
      </c>
      <c r="G14" s="134" t="s">
        <v>101</v>
      </c>
      <c r="H14" s="134" t="s">
        <v>102</v>
      </c>
      <c r="I14" s="135" t="s">
        <v>103</v>
      </c>
      <c r="J14" s="135" t="s">
        <v>104</v>
      </c>
      <c r="K14" s="346" t="s">
        <v>105</v>
      </c>
      <c r="L14" s="347"/>
      <c r="M14" s="136" t="s">
        <v>106</v>
      </c>
      <c r="N14" s="136" t="s">
        <v>107</v>
      </c>
      <c r="O14" s="103"/>
      <c r="P14" s="79"/>
      <c r="Q14" s="79"/>
      <c r="R14" s="79"/>
      <c r="S14" s="79"/>
    </row>
    <row r="15" spans="1:19" ht="28.5" customHeight="1">
      <c r="A15" s="116"/>
      <c r="B15" s="116"/>
      <c r="C15" s="137"/>
      <c r="D15" s="137"/>
      <c r="E15" s="137"/>
      <c r="F15" s="138"/>
      <c r="G15" s="139"/>
      <c r="H15" s="77">
        <f t="shared" ref="H15:H25" si="0">ROUND(E15*F15*G15,0)</f>
        <v>0</v>
      </c>
      <c r="I15" s="138"/>
      <c r="J15" s="138"/>
      <c r="K15" s="349"/>
      <c r="L15" s="350"/>
      <c r="M15" s="140">
        <v>0</v>
      </c>
      <c r="N15" s="138">
        <v>0</v>
      </c>
      <c r="O15" s="79"/>
      <c r="P15" s="79"/>
      <c r="Q15" s="79"/>
      <c r="R15" s="79"/>
      <c r="S15" s="79"/>
    </row>
    <row r="16" spans="1:19" ht="34.5" customHeight="1">
      <c r="A16" s="116"/>
      <c r="B16" s="116"/>
      <c r="C16" s="137"/>
      <c r="D16" s="137"/>
      <c r="E16" s="137"/>
      <c r="F16" s="138"/>
      <c r="G16" s="139"/>
      <c r="H16" s="77">
        <f t="shared" si="0"/>
        <v>0</v>
      </c>
      <c r="I16" s="138"/>
      <c r="J16" s="138"/>
      <c r="K16" s="349"/>
      <c r="L16" s="350"/>
      <c r="M16" s="140">
        <v>0</v>
      </c>
      <c r="N16" s="138">
        <v>0</v>
      </c>
      <c r="O16" s="79"/>
      <c r="P16" s="79"/>
      <c r="Q16" s="79"/>
      <c r="R16" s="79"/>
      <c r="S16" s="79"/>
    </row>
    <row r="17" spans="1:19" ht="28.5" customHeight="1">
      <c r="A17" s="116"/>
      <c r="B17" s="116"/>
      <c r="C17" s="137"/>
      <c r="D17" s="137"/>
      <c r="E17" s="137"/>
      <c r="F17" s="138"/>
      <c r="G17" s="139"/>
      <c r="H17" s="77">
        <f t="shared" si="0"/>
        <v>0</v>
      </c>
      <c r="I17" s="138"/>
      <c r="J17" s="138"/>
      <c r="K17" s="349"/>
      <c r="L17" s="350"/>
      <c r="M17" s="140">
        <v>0</v>
      </c>
      <c r="N17" s="138">
        <v>0</v>
      </c>
      <c r="O17" s="79"/>
      <c r="P17" s="79"/>
      <c r="Q17" s="79"/>
      <c r="R17" s="79"/>
      <c r="S17" s="79"/>
    </row>
    <row r="18" spans="1:19" ht="28.5" customHeight="1">
      <c r="A18" s="116"/>
      <c r="B18" s="116"/>
      <c r="C18" s="137"/>
      <c r="D18" s="137"/>
      <c r="E18" s="137"/>
      <c r="F18" s="138"/>
      <c r="G18" s="139"/>
      <c r="H18" s="77">
        <f t="shared" si="0"/>
        <v>0</v>
      </c>
      <c r="I18" s="138"/>
      <c r="J18" s="138"/>
      <c r="K18" s="349"/>
      <c r="L18" s="350"/>
      <c r="M18" s="140">
        <v>0</v>
      </c>
      <c r="N18" s="138">
        <v>0</v>
      </c>
      <c r="O18" s="79"/>
      <c r="P18" s="79"/>
      <c r="Q18" s="79"/>
      <c r="R18" s="79"/>
      <c r="S18" s="79"/>
    </row>
    <row r="19" spans="1:19" ht="28.5" customHeight="1">
      <c r="A19" s="116"/>
      <c r="B19" s="116"/>
      <c r="C19" s="137"/>
      <c r="D19" s="137"/>
      <c r="E19" s="137"/>
      <c r="F19" s="138"/>
      <c r="G19" s="139"/>
      <c r="H19" s="77">
        <f t="shared" si="0"/>
        <v>0</v>
      </c>
      <c r="I19" s="138"/>
      <c r="J19" s="138"/>
      <c r="K19" s="349"/>
      <c r="L19" s="350"/>
      <c r="M19" s="140">
        <v>0</v>
      </c>
      <c r="N19" s="138">
        <v>0</v>
      </c>
      <c r="O19" s="79"/>
      <c r="P19" s="79"/>
      <c r="Q19" s="79"/>
      <c r="R19" s="79"/>
      <c r="S19" s="79"/>
    </row>
    <row r="20" spans="1:19" ht="28.5" customHeight="1">
      <c r="A20" s="116"/>
      <c r="B20" s="116"/>
      <c r="C20" s="137"/>
      <c r="D20" s="137"/>
      <c r="E20" s="137"/>
      <c r="F20" s="138"/>
      <c r="G20" s="139"/>
      <c r="H20" s="77">
        <f t="shared" si="0"/>
        <v>0</v>
      </c>
      <c r="I20" s="138"/>
      <c r="J20" s="138"/>
      <c r="K20" s="349"/>
      <c r="L20" s="350"/>
      <c r="M20" s="140">
        <v>0</v>
      </c>
      <c r="N20" s="138">
        <v>0</v>
      </c>
      <c r="O20" s="79"/>
      <c r="P20" s="79"/>
      <c r="Q20" s="79"/>
      <c r="R20" s="79"/>
      <c r="S20" s="79"/>
    </row>
    <row r="21" spans="1:19" ht="28.5" customHeight="1">
      <c r="A21" s="116"/>
      <c r="B21" s="116"/>
      <c r="C21" s="137"/>
      <c r="D21" s="137"/>
      <c r="E21" s="137"/>
      <c r="F21" s="138"/>
      <c r="G21" s="139"/>
      <c r="H21" s="77">
        <f t="shared" si="0"/>
        <v>0</v>
      </c>
      <c r="I21" s="138"/>
      <c r="J21" s="138"/>
      <c r="K21" s="349"/>
      <c r="L21" s="350"/>
      <c r="M21" s="140">
        <v>0</v>
      </c>
      <c r="N21" s="138">
        <v>0</v>
      </c>
      <c r="O21" s="79"/>
      <c r="P21" s="79"/>
      <c r="Q21" s="79"/>
      <c r="R21" s="79"/>
      <c r="S21" s="79"/>
    </row>
    <row r="22" spans="1:19" ht="28.5" customHeight="1">
      <c r="A22" s="116"/>
      <c r="B22" s="116"/>
      <c r="C22" s="137"/>
      <c r="D22" s="137"/>
      <c r="E22" s="137"/>
      <c r="F22" s="138"/>
      <c r="G22" s="139"/>
      <c r="H22" s="77">
        <f t="shared" si="0"/>
        <v>0</v>
      </c>
      <c r="I22" s="138"/>
      <c r="J22" s="138"/>
      <c r="K22" s="349"/>
      <c r="L22" s="350"/>
      <c r="M22" s="140">
        <v>0</v>
      </c>
      <c r="N22" s="138">
        <v>0</v>
      </c>
      <c r="O22" s="79"/>
      <c r="P22" s="79"/>
      <c r="Q22" s="79"/>
      <c r="R22" s="79"/>
      <c r="S22" s="79"/>
    </row>
    <row r="23" spans="1:19" ht="28.5" customHeight="1">
      <c r="A23" s="116"/>
      <c r="B23" s="116"/>
      <c r="C23" s="137"/>
      <c r="D23" s="137"/>
      <c r="E23" s="137"/>
      <c r="F23" s="138"/>
      <c r="G23" s="139"/>
      <c r="H23" s="77">
        <f t="shared" si="0"/>
        <v>0</v>
      </c>
      <c r="I23" s="138"/>
      <c r="J23" s="141"/>
      <c r="K23" s="349"/>
      <c r="L23" s="350"/>
      <c r="M23" s="140">
        <v>0</v>
      </c>
      <c r="N23" s="138">
        <v>0</v>
      </c>
      <c r="O23" s="79"/>
      <c r="P23" s="79"/>
      <c r="Q23" s="79"/>
      <c r="R23" s="79"/>
      <c r="S23" s="79"/>
    </row>
    <row r="24" spans="1:19" ht="28.5" customHeight="1">
      <c r="A24" s="116"/>
      <c r="B24" s="116"/>
      <c r="C24" s="137"/>
      <c r="D24" s="137"/>
      <c r="E24" s="137"/>
      <c r="F24" s="138"/>
      <c r="G24" s="139"/>
      <c r="H24" s="77">
        <f t="shared" si="0"/>
        <v>0</v>
      </c>
      <c r="I24" s="138"/>
      <c r="J24" s="138"/>
      <c r="K24" s="349"/>
      <c r="L24" s="350"/>
      <c r="M24" s="140">
        <v>0</v>
      </c>
      <c r="N24" s="138">
        <v>0</v>
      </c>
      <c r="O24" s="79"/>
      <c r="P24" s="79"/>
      <c r="Q24" s="79"/>
      <c r="R24" s="79"/>
      <c r="S24" s="79"/>
    </row>
    <row r="25" spans="1:19" ht="28.5" customHeight="1">
      <c r="A25" s="116"/>
      <c r="B25" s="116"/>
      <c r="C25" s="137"/>
      <c r="D25" s="137"/>
      <c r="E25" s="137"/>
      <c r="F25" s="138"/>
      <c r="G25" s="139"/>
      <c r="H25" s="77">
        <f t="shared" si="0"/>
        <v>0</v>
      </c>
      <c r="I25" s="142"/>
      <c r="J25" s="142"/>
      <c r="K25" s="349"/>
      <c r="L25" s="350"/>
      <c r="M25" s="140">
        <v>0</v>
      </c>
      <c r="N25" s="138">
        <v>0</v>
      </c>
      <c r="O25" s="79"/>
      <c r="P25" s="79"/>
      <c r="Q25" s="79"/>
      <c r="R25" s="79"/>
      <c r="S25" s="79"/>
    </row>
    <row r="26" spans="1:19" ht="24.75" customHeight="1" thickBot="1">
      <c r="A26" s="116"/>
      <c r="B26" s="116"/>
      <c r="C26" s="143" t="s">
        <v>108</v>
      </c>
      <c r="D26" s="144"/>
      <c r="E26" s="144"/>
      <c r="F26" s="144"/>
      <c r="G26" s="144"/>
      <c r="H26" s="77">
        <f>+'Personnel 2A'!H35</f>
        <v>0</v>
      </c>
      <c r="I26" s="77">
        <f>+'Personnel 2A'!I35</f>
        <v>0</v>
      </c>
      <c r="J26" s="77">
        <f>+'Personnel 2A'!J35</f>
        <v>0</v>
      </c>
      <c r="K26" s="443"/>
      <c r="L26" s="444"/>
      <c r="M26" s="140">
        <f>+'Personnel 2A'!M35</f>
        <v>0</v>
      </c>
      <c r="N26" s="145" t="e">
        <f>+'Personnel 2A'!#REF!</f>
        <v>#REF!</v>
      </c>
      <c r="O26" s="146"/>
      <c r="P26" s="79"/>
      <c r="Q26" s="79"/>
      <c r="R26" s="79"/>
      <c r="S26" s="79"/>
    </row>
    <row r="27" spans="1:19" ht="23.25" customHeight="1" thickBot="1">
      <c r="A27" s="116"/>
      <c r="B27" s="116"/>
      <c r="C27" s="147" t="s">
        <v>109</v>
      </c>
      <c r="D27" s="144"/>
      <c r="E27" s="144"/>
      <c r="F27" s="144"/>
      <c r="G27" s="148"/>
      <c r="H27" s="149">
        <f>ROUND(SUM(H15:H26),0)</f>
        <v>0</v>
      </c>
      <c r="I27" s="149">
        <f>ROUND(SUM(I15:I26),0)</f>
        <v>0</v>
      </c>
      <c r="J27" s="149">
        <f>ROUND(SUM(J15:J26),0)</f>
        <v>0</v>
      </c>
      <c r="K27" s="445"/>
      <c r="L27" s="444"/>
      <c r="M27" s="150">
        <f>ROUND(SUM(M15:M26),0)</f>
        <v>0</v>
      </c>
      <c r="N27" s="151" t="e">
        <f>ROUND(SUM(N15:N26),0)</f>
        <v>#REF!</v>
      </c>
      <c r="O27" s="152"/>
      <c r="P27" s="79"/>
      <c r="Q27" s="79"/>
      <c r="R27" s="79"/>
      <c r="S27" s="79"/>
    </row>
    <row r="28" spans="1:19">
      <c r="A28" s="61"/>
      <c r="B28" s="61"/>
      <c r="C28" s="153" t="s">
        <v>110</v>
      </c>
      <c r="D28" s="61"/>
      <c r="E28" s="61"/>
      <c r="F28" s="61"/>
      <c r="G28" s="61"/>
      <c r="H28" s="154"/>
      <c r="I28" s="155" t="s">
        <v>96</v>
      </c>
      <c r="J28" s="156"/>
      <c r="K28" s="61"/>
      <c r="L28" s="157"/>
      <c r="O28" s="103"/>
    </row>
    <row r="29" spans="1:19" ht="26.65">
      <c r="A29" s="61"/>
      <c r="B29" s="61"/>
      <c r="C29" s="158" t="s">
        <v>111</v>
      </c>
      <c r="D29" s="159"/>
      <c r="E29" s="159"/>
      <c r="F29" s="159"/>
      <c r="G29" s="160"/>
      <c r="H29" s="161" t="s">
        <v>112</v>
      </c>
      <c r="I29" s="162" t="s">
        <v>113</v>
      </c>
      <c r="J29" s="162" t="s">
        <v>114</v>
      </c>
      <c r="K29" s="351" t="s">
        <v>115</v>
      </c>
      <c r="L29" s="352"/>
      <c r="M29" s="163" t="s">
        <v>106</v>
      </c>
      <c r="N29" s="164" t="s">
        <v>107</v>
      </c>
      <c r="O29" s="165"/>
    </row>
    <row r="30" spans="1:19" ht="22.5" customHeight="1">
      <c r="A30" s="61"/>
      <c r="B30" s="61"/>
      <c r="C30" s="166" t="s">
        <v>116</v>
      </c>
      <c r="D30" s="167"/>
      <c r="E30" s="167"/>
      <c r="F30" s="167"/>
      <c r="G30" s="168"/>
      <c r="H30" s="77">
        <f>ROUND(H27*0.062,0)</f>
        <v>0</v>
      </c>
      <c r="I30" s="138">
        <f>ROUND(I27*0.062,0)</f>
        <v>0</v>
      </c>
      <c r="J30" s="138">
        <f>ROUND(J27*0.062,0)</f>
        <v>0</v>
      </c>
      <c r="K30" s="446" t="s">
        <v>117</v>
      </c>
      <c r="L30" s="447"/>
      <c r="M30" s="140">
        <f>ROUND(M27*0.062,0)</f>
        <v>0</v>
      </c>
      <c r="N30" s="138" t="e">
        <f>ROUND(N27*0.062,0)</f>
        <v>#REF!</v>
      </c>
    </row>
    <row r="31" spans="1:19" ht="22.5" customHeight="1">
      <c r="A31" s="61"/>
      <c r="B31" s="61"/>
      <c r="C31" s="169" t="s">
        <v>118</v>
      </c>
      <c r="D31" s="119"/>
      <c r="E31" s="119"/>
      <c r="F31" s="119"/>
      <c r="G31" s="170"/>
      <c r="H31" s="171">
        <f>ROUND(H27*0.0145,0)</f>
        <v>0</v>
      </c>
      <c r="I31" s="172">
        <f>ROUND(I27*0.0145,0)</f>
        <v>0</v>
      </c>
      <c r="J31" s="172">
        <f>ROUND(J27*0.0145,0)</f>
        <v>0</v>
      </c>
      <c r="K31" s="446" t="s">
        <v>119</v>
      </c>
      <c r="L31" s="447"/>
      <c r="M31" s="173">
        <f>ROUND(M27*0.0145,0)</f>
        <v>0</v>
      </c>
      <c r="N31" s="172" t="e">
        <f>ROUND(N27*0.0145,0)</f>
        <v>#REF!</v>
      </c>
    </row>
    <row r="32" spans="1:19" ht="22.5" customHeight="1">
      <c r="A32" s="61"/>
      <c r="B32" s="61"/>
      <c r="C32" s="166" t="s">
        <v>120</v>
      </c>
      <c r="D32" s="167"/>
      <c r="E32" s="167"/>
      <c r="F32" s="167"/>
      <c r="G32" s="168"/>
      <c r="H32" s="138">
        <v>0</v>
      </c>
      <c r="I32" s="138">
        <v>0</v>
      </c>
      <c r="J32" s="138">
        <v>0</v>
      </c>
      <c r="K32" s="448" t="s">
        <v>121</v>
      </c>
      <c r="L32" s="449"/>
      <c r="M32" s="174">
        <v>0</v>
      </c>
      <c r="N32" s="175">
        <v>0</v>
      </c>
    </row>
    <row r="33" spans="1:15" ht="22.5" customHeight="1">
      <c r="A33" s="61"/>
      <c r="B33" s="61"/>
      <c r="C33" s="166" t="s">
        <v>122</v>
      </c>
      <c r="D33" s="167"/>
      <c r="E33" s="167"/>
      <c r="F33" s="167"/>
      <c r="G33" s="168"/>
      <c r="H33" s="138">
        <v>0</v>
      </c>
      <c r="I33" s="138">
        <v>0</v>
      </c>
      <c r="J33" s="138">
        <v>0</v>
      </c>
      <c r="K33" s="448" t="s">
        <v>123</v>
      </c>
      <c r="L33" s="449"/>
      <c r="M33" s="174">
        <v>0</v>
      </c>
      <c r="N33" s="175">
        <v>0</v>
      </c>
    </row>
    <row r="34" spans="1:15" ht="22.5" customHeight="1">
      <c r="A34" s="61"/>
      <c r="B34" s="61"/>
      <c r="C34" s="166" t="s">
        <v>124</v>
      </c>
      <c r="D34" s="344" t="s">
        <v>125</v>
      </c>
      <c r="E34" s="344"/>
      <c r="F34" s="344"/>
      <c r="G34" s="345"/>
      <c r="H34" s="138">
        <v>0</v>
      </c>
      <c r="I34" s="138">
        <v>0</v>
      </c>
      <c r="J34" s="138">
        <v>0</v>
      </c>
      <c r="K34" s="448" t="s">
        <v>126</v>
      </c>
      <c r="L34" s="449"/>
      <c r="M34" s="174">
        <v>0</v>
      </c>
      <c r="N34" s="175">
        <v>0</v>
      </c>
    </row>
    <row r="35" spans="1:15" ht="22.5" customHeight="1">
      <c r="A35" s="61"/>
      <c r="B35" s="61"/>
      <c r="C35" s="166" t="s">
        <v>127</v>
      </c>
      <c r="D35" s="344" t="s">
        <v>125</v>
      </c>
      <c r="E35" s="344"/>
      <c r="F35" s="344"/>
      <c r="G35" s="345"/>
      <c r="H35" s="138">
        <v>0</v>
      </c>
      <c r="I35" s="138">
        <v>0</v>
      </c>
      <c r="J35" s="138">
        <v>0</v>
      </c>
      <c r="K35" s="448" t="s">
        <v>128</v>
      </c>
      <c r="L35" s="449"/>
      <c r="M35" s="174">
        <v>0</v>
      </c>
      <c r="N35" s="175">
        <v>0</v>
      </c>
    </row>
    <row r="36" spans="1:15" ht="22.5" customHeight="1" thickBot="1">
      <c r="A36" s="61"/>
      <c r="B36" s="61"/>
      <c r="C36" s="166" t="s">
        <v>129</v>
      </c>
      <c r="D36" s="167"/>
      <c r="E36" s="167"/>
      <c r="F36" s="167"/>
      <c r="G36" s="168"/>
      <c r="H36" s="176">
        <f>ROUND(SUM(H30:H35),0)</f>
        <v>0</v>
      </c>
      <c r="I36" s="176">
        <f>ROUND(SUM(I30:I35),0)</f>
        <v>0</v>
      </c>
      <c r="J36" s="176">
        <f>ROUND(SUM(J30:J35),0)</f>
        <v>0</v>
      </c>
      <c r="K36" s="443"/>
      <c r="L36" s="444"/>
      <c r="M36" s="177">
        <f>ROUND(SUM(M30:M35),0)</f>
        <v>0</v>
      </c>
      <c r="N36" s="178" t="e">
        <f>ROUND(SUM(N30:N35),0)</f>
        <v>#REF!</v>
      </c>
      <c r="O36" s="152"/>
    </row>
    <row r="37" spans="1:15" ht="22.5" customHeight="1" thickBot="1">
      <c r="A37" s="61"/>
      <c r="B37" s="61"/>
      <c r="C37" s="179" t="s">
        <v>130</v>
      </c>
      <c r="D37" s="167"/>
      <c r="E37" s="167"/>
      <c r="F37" s="167"/>
      <c r="G37" s="167"/>
      <c r="H37" s="149">
        <f>+H27+H36</f>
        <v>0</v>
      </c>
      <c r="I37" s="149">
        <f>+I27+I36</f>
        <v>0</v>
      </c>
      <c r="J37" s="149">
        <f>+J27+J36</f>
        <v>0</v>
      </c>
      <c r="K37" s="445"/>
      <c r="L37" s="444"/>
      <c r="M37" s="150">
        <f>+M27+M36</f>
        <v>0</v>
      </c>
      <c r="N37" s="151" t="e">
        <f>+N27+N36</f>
        <v>#REF!</v>
      </c>
      <c r="O37" s="152"/>
    </row>
    <row r="38" spans="1:15">
      <c r="C38" s="79"/>
      <c r="D38" s="79"/>
      <c r="E38" s="79"/>
      <c r="F38" s="79"/>
      <c r="G38" s="79"/>
      <c r="H38" s="79"/>
      <c r="I38" s="79"/>
      <c r="J38" s="79"/>
      <c r="K38" s="450"/>
      <c r="L38" s="450"/>
    </row>
    <row r="39" spans="1:15">
      <c r="C39" s="79"/>
      <c r="D39" s="79"/>
      <c r="E39" s="79"/>
      <c r="F39" s="79"/>
      <c r="G39" s="79"/>
      <c r="H39" s="79"/>
      <c r="I39" s="79"/>
      <c r="J39" s="79"/>
      <c r="K39" s="79"/>
      <c r="L39" s="79"/>
    </row>
    <row r="40" spans="1:15">
      <c r="C40" s="79"/>
      <c r="D40" s="79"/>
      <c r="E40" s="79"/>
      <c r="F40" s="79"/>
      <c r="G40" s="79"/>
      <c r="H40" s="79"/>
      <c r="I40" s="79"/>
      <c r="J40" s="79"/>
      <c r="K40" s="79"/>
      <c r="L40" s="79"/>
    </row>
    <row r="41" spans="1:15">
      <c r="C41" s="79"/>
      <c r="D41" s="79"/>
      <c r="E41" s="79"/>
      <c r="F41" s="79"/>
      <c r="G41" s="79"/>
      <c r="H41" s="79"/>
      <c r="I41" s="79"/>
      <c r="J41" s="79"/>
      <c r="K41" s="79"/>
      <c r="L41" s="79"/>
    </row>
    <row r="42" spans="1:15">
      <c r="C42" s="79"/>
      <c r="D42" s="79"/>
      <c r="E42" s="79"/>
      <c r="F42" s="79"/>
      <c r="G42" s="79"/>
      <c r="H42" s="79"/>
      <c r="I42" s="79"/>
      <c r="J42" s="79"/>
      <c r="K42" s="79"/>
      <c r="L42" s="79"/>
    </row>
    <row r="43" spans="1:15">
      <c r="C43" s="79"/>
      <c r="D43" s="79"/>
      <c r="E43" s="79"/>
      <c r="F43" s="79"/>
      <c r="G43" s="79"/>
      <c r="H43" s="79"/>
      <c r="I43" s="79"/>
      <c r="J43" s="79"/>
      <c r="K43" s="79"/>
      <c r="L43" s="79"/>
    </row>
    <row r="44" spans="1:15">
      <c r="C44" s="79"/>
      <c r="D44" s="79"/>
      <c r="E44" s="79"/>
      <c r="F44" s="79"/>
      <c r="G44" s="79"/>
      <c r="H44" s="79"/>
      <c r="I44" s="79"/>
      <c r="J44" s="79"/>
      <c r="K44" s="79"/>
      <c r="L44" s="79"/>
    </row>
  </sheetData>
  <mergeCells count="30">
    <mergeCell ref="K30:L30"/>
    <mergeCell ref="K31:L31"/>
    <mergeCell ref="K32:L32"/>
    <mergeCell ref="K38:L38"/>
    <mergeCell ref="K33:L33"/>
    <mergeCell ref="K34:L34"/>
    <mergeCell ref="K35:L35"/>
    <mergeCell ref="K36:L36"/>
    <mergeCell ref="K37:L37"/>
    <mergeCell ref="K22:L22"/>
    <mergeCell ref="K23:L23"/>
    <mergeCell ref="K24:L24"/>
    <mergeCell ref="K25:L25"/>
    <mergeCell ref="K29:L29"/>
    <mergeCell ref="D34:G34"/>
    <mergeCell ref="D35:G35"/>
    <mergeCell ref="K14:L14"/>
    <mergeCell ref="C4:L4"/>
    <mergeCell ref="C5:L5"/>
    <mergeCell ref="C6:L6"/>
    <mergeCell ref="K12:L12"/>
    <mergeCell ref="K15:L15"/>
    <mergeCell ref="K16:L16"/>
    <mergeCell ref="K17:L17"/>
    <mergeCell ref="K18:L18"/>
    <mergeCell ref="K19:L19"/>
    <mergeCell ref="K20:L20"/>
    <mergeCell ref="K26:L26"/>
    <mergeCell ref="K27:L27"/>
    <mergeCell ref="K21:L21"/>
  </mergeCells>
  <pageMargins left="0" right="0" top="0.13" bottom="0.13" header="0.19" footer="0.3"/>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topLeftCell="A28" zoomScale="90" zoomScaleNormal="90" workbookViewId="0">
      <selection activeCell="C6" sqref="C6"/>
    </sheetView>
  </sheetViews>
  <sheetFormatPr defaultColWidth="9.140625" defaultRowHeight="14.25"/>
  <cols>
    <col min="1" max="2" width="9.140625" style="62"/>
    <col min="3" max="3" width="25.140625" style="62" customWidth="1"/>
    <col min="4" max="4" width="25.42578125" style="62" customWidth="1"/>
    <col min="5" max="5" width="7.5703125" style="62" customWidth="1"/>
    <col min="6" max="6" width="10.5703125" style="62" customWidth="1"/>
    <col min="7" max="7" width="9.140625" style="62"/>
    <col min="8" max="8" width="13.42578125" style="62" customWidth="1"/>
    <col min="9" max="9" width="10.42578125" style="62" bestFit="1" customWidth="1"/>
    <col min="10" max="10" width="12.85546875" style="62" customWidth="1"/>
    <col min="11" max="11" width="9.140625" style="62"/>
    <col min="12" max="12" width="35.42578125" style="62" customWidth="1"/>
    <col min="13" max="13" width="16.140625" style="62" customWidth="1"/>
    <col min="14" max="14" width="15" style="62" customWidth="1"/>
    <col min="15" max="16384" width="9.140625" style="62"/>
  </cols>
  <sheetData>
    <row r="1" spans="1:14">
      <c r="A1" s="61"/>
      <c r="B1" s="61"/>
      <c r="C1" s="61"/>
      <c r="D1" s="61"/>
      <c r="E1" s="61"/>
      <c r="F1" s="61"/>
      <c r="G1" s="61"/>
      <c r="H1" s="61"/>
      <c r="I1" s="61"/>
      <c r="J1" s="61"/>
      <c r="K1" s="61"/>
      <c r="L1" s="61"/>
    </row>
    <row r="2" spans="1:14">
      <c r="A2" s="61"/>
      <c r="B2" s="61"/>
      <c r="C2" s="61"/>
      <c r="D2" s="61"/>
      <c r="E2" s="61"/>
      <c r="F2" s="61"/>
      <c r="G2" s="61"/>
      <c r="H2" s="61"/>
      <c r="I2" s="61"/>
      <c r="J2" s="61"/>
      <c r="K2" s="61"/>
      <c r="L2" s="61"/>
    </row>
    <row r="3" spans="1:14">
      <c r="A3" s="61"/>
      <c r="B3" s="61"/>
      <c r="C3" s="61"/>
      <c r="D3" s="61"/>
      <c r="E3" s="61"/>
      <c r="F3" s="61"/>
      <c r="G3" s="61"/>
      <c r="H3" s="61"/>
      <c r="I3" s="61"/>
      <c r="J3" s="61"/>
      <c r="K3" s="61"/>
      <c r="L3" s="61" t="s">
        <v>131</v>
      </c>
    </row>
    <row r="4" spans="1:14">
      <c r="A4" s="61"/>
      <c r="B4" s="61"/>
      <c r="C4" s="306" t="s">
        <v>83</v>
      </c>
      <c r="D4" s="306"/>
      <c r="E4" s="306"/>
      <c r="F4" s="306"/>
      <c r="G4" s="306"/>
      <c r="H4" s="306"/>
      <c r="I4" s="306"/>
      <c r="J4" s="306"/>
      <c r="K4" s="306"/>
      <c r="L4" s="306"/>
    </row>
    <row r="5" spans="1:14">
      <c r="A5" s="61"/>
      <c r="B5" s="61"/>
      <c r="C5" s="306" t="s">
        <v>12</v>
      </c>
      <c r="D5" s="306"/>
      <c r="E5" s="306"/>
      <c r="F5" s="306"/>
      <c r="G5" s="306"/>
      <c r="H5" s="306"/>
      <c r="I5" s="306"/>
      <c r="J5" s="306"/>
      <c r="K5" s="306"/>
      <c r="L5" s="306"/>
    </row>
    <row r="6" spans="1:14">
      <c r="A6" s="61"/>
      <c r="B6" s="61"/>
      <c r="C6" s="306" t="s">
        <v>84</v>
      </c>
      <c r="D6" s="306"/>
      <c r="E6" s="306"/>
      <c r="F6" s="306"/>
      <c r="G6" s="306"/>
      <c r="H6" s="306"/>
      <c r="I6" s="306"/>
      <c r="J6" s="306"/>
      <c r="K6" s="306"/>
      <c r="L6" s="306"/>
    </row>
    <row r="7" spans="1:14" ht="13.15" customHeight="1">
      <c r="A7" s="61"/>
      <c r="B7" s="61"/>
      <c r="C7" s="61"/>
      <c r="D7" s="61"/>
      <c r="E7" s="61"/>
      <c r="F7" s="61"/>
      <c r="G7" s="61"/>
      <c r="H7" s="61"/>
      <c r="I7" s="61"/>
      <c r="J7" s="61"/>
      <c r="K7" s="61"/>
      <c r="L7" s="61"/>
    </row>
    <row r="8" spans="1:14">
      <c r="A8" s="61"/>
      <c r="B8" s="61"/>
      <c r="C8" s="116" t="s">
        <v>85</v>
      </c>
      <c r="D8" s="117">
        <f>'Budget Recap Form 1A'!C10</f>
        <v>0</v>
      </c>
      <c r="E8" s="117"/>
      <c r="F8" s="117"/>
      <c r="G8" s="117"/>
      <c r="H8" s="116"/>
      <c r="I8" s="116" t="s">
        <v>132</v>
      </c>
      <c r="J8" s="65" t="str">
        <f>'Budget Recap Form 1A'!F10</f>
        <v>2023-</v>
      </c>
      <c r="K8" s="65"/>
      <c r="L8" s="65"/>
    </row>
    <row r="9" spans="1:14">
      <c r="A9" s="61"/>
      <c r="B9" s="61"/>
      <c r="C9" s="116"/>
      <c r="D9" s="116"/>
      <c r="E9" s="116"/>
      <c r="F9" s="116"/>
      <c r="G9" s="116"/>
      <c r="H9" s="116"/>
      <c r="I9" s="116"/>
      <c r="J9" s="116"/>
      <c r="K9" s="61"/>
      <c r="L9" s="116"/>
    </row>
    <row r="10" spans="1:14">
      <c r="A10" s="61"/>
      <c r="B10" s="61"/>
      <c r="C10" s="116" t="s">
        <v>87</v>
      </c>
      <c r="D10" s="117">
        <f>'Budget Recap Form 1A'!C12</f>
        <v>0</v>
      </c>
      <c r="E10" s="117"/>
      <c r="F10" s="117"/>
      <c r="G10" s="117"/>
      <c r="H10" s="116"/>
      <c r="I10" s="116" t="s">
        <v>133</v>
      </c>
      <c r="J10" s="117">
        <f>'Budget Recap Form 1A'!F13</f>
        <v>0</v>
      </c>
      <c r="K10" s="65"/>
      <c r="L10" s="117"/>
    </row>
    <row r="11" spans="1:14">
      <c r="A11" s="61"/>
      <c r="B11" s="61"/>
      <c r="C11" s="116"/>
      <c r="D11" s="116"/>
      <c r="E11" s="116" t="s">
        <v>89</v>
      </c>
      <c r="F11" s="116" t="s">
        <v>90</v>
      </c>
      <c r="G11" s="116"/>
      <c r="H11" s="116"/>
      <c r="I11" s="116"/>
      <c r="J11" s="116"/>
      <c r="K11" s="119"/>
      <c r="L11" s="119"/>
    </row>
    <row r="12" spans="1:14">
      <c r="A12" s="61"/>
      <c r="B12" s="61"/>
      <c r="C12" s="120" t="s">
        <v>26</v>
      </c>
      <c r="D12" s="120" t="s">
        <v>27</v>
      </c>
      <c r="E12" s="180" t="s">
        <v>28</v>
      </c>
      <c r="F12" s="120" t="s">
        <v>29</v>
      </c>
      <c r="G12" s="180" t="s">
        <v>30</v>
      </c>
      <c r="H12" s="180" t="s">
        <v>91</v>
      </c>
      <c r="I12" s="355" t="s">
        <v>92</v>
      </c>
      <c r="J12" s="356"/>
      <c r="K12" s="357" t="s">
        <v>93</v>
      </c>
      <c r="L12" s="356"/>
      <c r="M12" s="181" t="s">
        <v>94</v>
      </c>
      <c r="N12" s="125"/>
    </row>
    <row r="13" spans="1:14">
      <c r="A13" s="61"/>
      <c r="B13" s="61"/>
      <c r="C13" s="126"/>
      <c r="D13" s="126"/>
      <c r="E13" s="126"/>
      <c r="F13" s="126"/>
      <c r="G13" s="126"/>
      <c r="H13" s="126"/>
      <c r="I13" s="358" t="s">
        <v>96</v>
      </c>
      <c r="J13" s="359"/>
      <c r="K13" s="129"/>
      <c r="L13" s="130"/>
      <c r="M13" s="182"/>
      <c r="N13" s="103"/>
    </row>
    <row r="14" spans="1:14" ht="38.25" customHeight="1">
      <c r="A14" s="61"/>
      <c r="B14" s="61"/>
      <c r="C14" s="161" t="s">
        <v>97</v>
      </c>
      <c r="D14" s="161" t="s">
        <v>98</v>
      </c>
      <c r="E14" s="162" t="s">
        <v>99</v>
      </c>
      <c r="F14" s="162" t="s">
        <v>100</v>
      </c>
      <c r="G14" s="134" t="s">
        <v>101</v>
      </c>
      <c r="H14" s="162" t="s">
        <v>102</v>
      </c>
      <c r="I14" s="135" t="s">
        <v>103</v>
      </c>
      <c r="J14" s="135" t="s">
        <v>104</v>
      </c>
      <c r="K14" s="360" t="s">
        <v>105</v>
      </c>
      <c r="L14" s="361"/>
      <c r="M14" s="163" t="s">
        <v>106</v>
      </c>
      <c r="N14" s="165"/>
    </row>
    <row r="15" spans="1:14" ht="28.5" customHeight="1">
      <c r="A15" s="61"/>
      <c r="B15" s="61"/>
      <c r="C15" s="137"/>
      <c r="D15" s="137"/>
      <c r="E15" s="137"/>
      <c r="F15" s="138"/>
      <c r="G15" s="139"/>
      <c r="H15" s="183">
        <f>ROUND(E15*F15*G15,0)</f>
        <v>0</v>
      </c>
      <c r="I15" s="138"/>
      <c r="J15" s="138"/>
      <c r="K15" s="353"/>
      <c r="L15" s="354"/>
      <c r="M15" s="138">
        <v>0</v>
      </c>
      <c r="N15" s="184"/>
    </row>
    <row r="16" spans="1:14" ht="28.5" customHeight="1">
      <c r="A16" s="61"/>
      <c r="B16" s="61"/>
      <c r="C16" s="137"/>
      <c r="D16" s="137"/>
      <c r="E16" s="137"/>
      <c r="F16" s="138"/>
      <c r="G16" s="139"/>
      <c r="H16" s="183">
        <f t="shared" ref="H16:H34" si="0">ROUND(E16*F16*G16,0)</f>
        <v>0</v>
      </c>
      <c r="I16" s="142"/>
      <c r="J16" s="142"/>
      <c r="K16" s="353"/>
      <c r="L16" s="354"/>
      <c r="M16" s="138">
        <v>0</v>
      </c>
      <c r="N16" s="184"/>
    </row>
    <row r="17" spans="1:14" ht="28.5" customHeight="1">
      <c r="A17" s="61"/>
      <c r="B17" s="61"/>
      <c r="C17" s="137"/>
      <c r="D17" s="137"/>
      <c r="E17" s="137"/>
      <c r="F17" s="138"/>
      <c r="G17" s="139"/>
      <c r="H17" s="183">
        <f t="shared" si="0"/>
        <v>0</v>
      </c>
      <c r="I17" s="142"/>
      <c r="J17" s="142"/>
      <c r="K17" s="353"/>
      <c r="L17" s="354"/>
      <c r="M17" s="138">
        <v>0</v>
      </c>
      <c r="N17" s="184"/>
    </row>
    <row r="18" spans="1:14" ht="28.5" customHeight="1">
      <c r="A18" s="61"/>
      <c r="B18" s="61"/>
      <c r="C18" s="137"/>
      <c r="D18" s="137"/>
      <c r="E18" s="137"/>
      <c r="F18" s="138"/>
      <c r="G18" s="139"/>
      <c r="H18" s="183">
        <f t="shared" si="0"/>
        <v>0</v>
      </c>
      <c r="I18" s="138"/>
      <c r="J18" s="138"/>
      <c r="K18" s="353"/>
      <c r="L18" s="354"/>
      <c r="M18" s="138">
        <v>0</v>
      </c>
      <c r="N18" s="184"/>
    </row>
    <row r="19" spans="1:14" ht="28.5" customHeight="1">
      <c r="A19" s="61"/>
      <c r="B19" s="61"/>
      <c r="C19" s="137"/>
      <c r="D19" s="137"/>
      <c r="E19" s="137"/>
      <c r="F19" s="138"/>
      <c r="G19" s="139"/>
      <c r="H19" s="183">
        <f t="shared" si="0"/>
        <v>0</v>
      </c>
      <c r="I19" s="138"/>
      <c r="J19" s="138"/>
      <c r="K19" s="353"/>
      <c r="L19" s="354"/>
      <c r="M19" s="138">
        <v>0</v>
      </c>
      <c r="N19" s="184"/>
    </row>
    <row r="20" spans="1:14" ht="28.5" customHeight="1">
      <c r="A20" s="61"/>
      <c r="B20" s="61"/>
      <c r="C20" s="137"/>
      <c r="D20" s="137"/>
      <c r="E20" s="137"/>
      <c r="F20" s="138"/>
      <c r="G20" s="139"/>
      <c r="H20" s="183">
        <f t="shared" si="0"/>
        <v>0</v>
      </c>
      <c r="I20" s="138"/>
      <c r="J20" s="138"/>
      <c r="K20" s="353"/>
      <c r="L20" s="354"/>
      <c r="M20" s="138">
        <v>0</v>
      </c>
      <c r="N20" s="184"/>
    </row>
    <row r="21" spans="1:14" ht="28.5" customHeight="1">
      <c r="A21" s="61"/>
      <c r="B21" s="61"/>
      <c r="C21" s="137"/>
      <c r="D21" s="137"/>
      <c r="E21" s="137"/>
      <c r="F21" s="138"/>
      <c r="G21" s="139"/>
      <c r="H21" s="183">
        <f t="shared" si="0"/>
        <v>0</v>
      </c>
      <c r="I21" s="138"/>
      <c r="J21" s="138"/>
      <c r="K21" s="353"/>
      <c r="L21" s="354"/>
      <c r="M21" s="138">
        <v>0</v>
      </c>
      <c r="N21" s="184"/>
    </row>
    <row r="22" spans="1:14" ht="28.5" customHeight="1">
      <c r="A22" s="61"/>
      <c r="B22" s="61"/>
      <c r="C22" s="137"/>
      <c r="D22" s="137"/>
      <c r="E22" s="137"/>
      <c r="F22" s="138"/>
      <c r="G22" s="139"/>
      <c r="H22" s="183">
        <f t="shared" si="0"/>
        <v>0</v>
      </c>
      <c r="I22" s="138"/>
      <c r="J22" s="138"/>
      <c r="K22" s="353"/>
      <c r="L22" s="354"/>
      <c r="M22" s="138">
        <v>0</v>
      </c>
      <c r="N22" s="184"/>
    </row>
    <row r="23" spans="1:14" ht="28.5" customHeight="1">
      <c r="A23" s="61"/>
      <c r="B23" s="61"/>
      <c r="C23" s="137"/>
      <c r="D23" s="137"/>
      <c r="E23" s="137"/>
      <c r="F23" s="138"/>
      <c r="G23" s="139"/>
      <c r="H23" s="183">
        <f t="shared" si="0"/>
        <v>0</v>
      </c>
      <c r="I23" s="138"/>
      <c r="J23" s="138"/>
      <c r="K23" s="353"/>
      <c r="L23" s="354"/>
      <c r="M23" s="138">
        <v>0</v>
      </c>
      <c r="N23" s="184"/>
    </row>
    <row r="24" spans="1:14" ht="28.5" customHeight="1">
      <c r="A24" s="61"/>
      <c r="B24" s="61"/>
      <c r="C24" s="137"/>
      <c r="D24" s="137"/>
      <c r="E24" s="137"/>
      <c r="F24" s="138"/>
      <c r="G24" s="139"/>
      <c r="H24" s="183">
        <f t="shared" si="0"/>
        <v>0</v>
      </c>
      <c r="I24" s="138"/>
      <c r="J24" s="138"/>
      <c r="K24" s="353"/>
      <c r="L24" s="354"/>
      <c r="M24" s="138">
        <v>0</v>
      </c>
      <c r="N24" s="184"/>
    </row>
    <row r="25" spans="1:14" ht="28.5" customHeight="1">
      <c r="A25" s="61"/>
      <c r="B25" s="61"/>
      <c r="C25" s="137"/>
      <c r="D25" s="137"/>
      <c r="E25" s="137"/>
      <c r="F25" s="138"/>
      <c r="G25" s="139"/>
      <c r="H25" s="183">
        <f t="shared" si="0"/>
        <v>0</v>
      </c>
      <c r="I25" s="138"/>
      <c r="J25" s="138"/>
      <c r="K25" s="353"/>
      <c r="L25" s="354"/>
      <c r="M25" s="138">
        <v>0</v>
      </c>
      <c r="N25" s="184"/>
    </row>
    <row r="26" spans="1:14" ht="28.5" customHeight="1">
      <c r="A26" s="61"/>
      <c r="B26" s="61"/>
      <c r="C26" s="137"/>
      <c r="D26" s="137"/>
      <c r="E26" s="137"/>
      <c r="F26" s="138"/>
      <c r="G26" s="139"/>
      <c r="H26" s="183">
        <f t="shared" si="0"/>
        <v>0</v>
      </c>
      <c r="I26" s="138"/>
      <c r="J26" s="138"/>
      <c r="K26" s="353"/>
      <c r="L26" s="354"/>
      <c r="M26" s="138">
        <v>0</v>
      </c>
      <c r="N26" s="184"/>
    </row>
    <row r="27" spans="1:14" ht="28.5" customHeight="1">
      <c r="A27" s="61"/>
      <c r="B27" s="61"/>
      <c r="C27" s="137"/>
      <c r="D27" s="137"/>
      <c r="E27" s="137"/>
      <c r="F27" s="138"/>
      <c r="G27" s="139"/>
      <c r="H27" s="183">
        <f t="shared" si="0"/>
        <v>0</v>
      </c>
      <c r="I27" s="185"/>
      <c r="J27" s="138"/>
      <c r="K27" s="353"/>
      <c r="L27" s="354"/>
      <c r="M27" s="138">
        <v>0</v>
      </c>
      <c r="N27" s="184"/>
    </row>
    <row r="28" spans="1:14" ht="28.5" customHeight="1">
      <c r="A28" s="61"/>
      <c r="B28" s="61"/>
      <c r="C28" s="137"/>
      <c r="D28" s="137"/>
      <c r="E28" s="137"/>
      <c r="F28" s="138"/>
      <c r="G28" s="139"/>
      <c r="H28" s="183">
        <f t="shared" si="0"/>
        <v>0</v>
      </c>
      <c r="I28" s="185"/>
      <c r="J28" s="138"/>
      <c r="K28" s="362"/>
      <c r="L28" s="362"/>
      <c r="M28" s="138">
        <v>0</v>
      </c>
      <c r="N28" s="184"/>
    </row>
    <row r="29" spans="1:14" ht="28.5" customHeight="1">
      <c r="A29" s="61"/>
      <c r="B29" s="61"/>
      <c r="C29" s="137"/>
      <c r="D29" s="137"/>
      <c r="E29" s="137"/>
      <c r="F29" s="138"/>
      <c r="G29" s="139"/>
      <c r="H29" s="183">
        <f t="shared" si="0"/>
        <v>0</v>
      </c>
      <c r="I29" s="185"/>
      <c r="J29" s="138"/>
      <c r="K29" s="362"/>
      <c r="L29" s="362"/>
      <c r="M29" s="138">
        <v>0</v>
      </c>
      <c r="N29" s="184"/>
    </row>
    <row r="30" spans="1:14" ht="28.5" customHeight="1">
      <c r="A30" s="61"/>
      <c r="B30" s="61"/>
      <c r="C30" s="137"/>
      <c r="D30" s="137"/>
      <c r="E30" s="137"/>
      <c r="F30" s="138"/>
      <c r="G30" s="139"/>
      <c r="H30" s="183">
        <f t="shared" si="0"/>
        <v>0</v>
      </c>
      <c r="I30" s="185"/>
      <c r="J30" s="138"/>
      <c r="K30" s="353"/>
      <c r="L30" s="354"/>
      <c r="M30" s="138">
        <v>0</v>
      </c>
      <c r="N30" s="184"/>
    </row>
    <row r="31" spans="1:14" ht="28.5" customHeight="1">
      <c r="A31" s="61"/>
      <c r="B31" s="61"/>
      <c r="C31" s="137"/>
      <c r="D31" s="137"/>
      <c r="E31" s="137"/>
      <c r="F31" s="138"/>
      <c r="G31" s="139"/>
      <c r="H31" s="183">
        <f t="shared" si="0"/>
        <v>0</v>
      </c>
      <c r="I31" s="185"/>
      <c r="J31" s="186"/>
      <c r="K31" s="353"/>
      <c r="L31" s="354"/>
      <c r="M31" s="138">
        <v>0</v>
      </c>
      <c r="N31" s="184"/>
    </row>
    <row r="32" spans="1:14" ht="28.5" customHeight="1">
      <c r="A32" s="61"/>
      <c r="B32" s="61"/>
      <c r="C32" s="137"/>
      <c r="D32" s="137"/>
      <c r="E32" s="137"/>
      <c r="F32" s="138"/>
      <c r="G32" s="139"/>
      <c r="H32" s="183">
        <f t="shared" si="0"/>
        <v>0</v>
      </c>
      <c r="I32" s="185"/>
      <c r="J32" s="138"/>
      <c r="K32" s="362"/>
      <c r="L32" s="362"/>
      <c r="M32" s="138">
        <v>0</v>
      </c>
      <c r="N32" s="184"/>
    </row>
    <row r="33" spans="1:14" ht="28.5" customHeight="1">
      <c r="A33" s="61"/>
      <c r="B33" s="61"/>
      <c r="C33" s="137"/>
      <c r="D33" s="137"/>
      <c r="E33" s="137"/>
      <c r="F33" s="138"/>
      <c r="G33" s="139"/>
      <c r="H33" s="183">
        <f t="shared" si="0"/>
        <v>0</v>
      </c>
      <c r="I33" s="138"/>
      <c r="J33" s="138"/>
      <c r="K33" s="362"/>
      <c r="L33" s="362"/>
      <c r="M33" s="138">
        <v>0</v>
      </c>
      <c r="N33" s="184"/>
    </row>
    <row r="34" spans="1:14" ht="28.5" customHeight="1">
      <c r="A34" s="61"/>
      <c r="B34" s="61"/>
      <c r="C34" s="137"/>
      <c r="D34" s="137"/>
      <c r="E34" s="137"/>
      <c r="F34" s="138"/>
      <c r="G34" s="139"/>
      <c r="H34" s="183">
        <f t="shared" si="0"/>
        <v>0</v>
      </c>
      <c r="I34" s="138"/>
      <c r="J34" s="138"/>
      <c r="K34" s="362"/>
      <c r="L34" s="362"/>
      <c r="M34" s="138">
        <v>0</v>
      </c>
      <c r="N34" s="184"/>
    </row>
    <row r="35" spans="1:14" ht="18" customHeight="1">
      <c r="A35" s="61"/>
      <c r="B35" s="61"/>
      <c r="C35" s="147" t="s">
        <v>134</v>
      </c>
      <c r="D35" s="144"/>
      <c r="E35" s="143"/>
      <c r="F35" s="143"/>
      <c r="G35" s="144"/>
      <c r="H35" s="187">
        <f>SUM(H15:H34)</f>
        <v>0</v>
      </c>
      <c r="I35" s="188">
        <f>SUM(I15:I34)</f>
        <v>0</v>
      </c>
      <c r="J35" s="188">
        <f>SUM(J15:J34)</f>
        <v>0</v>
      </c>
      <c r="K35" s="451"/>
      <c r="L35" s="451"/>
      <c r="M35" s="188">
        <f>SUM(M15:M34)</f>
        <v>0</v>
      </c>
      <c r="N35" s="189"/>
    </row>
    <row r="38" spans="1:14">
      <c r="H38" s="190"/>
    </row>
  </sheetData>
  <mergeCells count="28">
    <mergeCell ref="K34:L34"/>
    <mergeCell ref="K35:L35"/>
    <mergeCell ref="K30:L30"/>
    <mergeCell ref="K31:L31"/>
    <mergeCell ref="K32:L32"/>
    <mergeCell ref="K33:L33"/>
    <mergeCell ref="K26:L26"/>
    <mergeCell ref="K27:L27"/>
    <mergeCell ref="K28:L28"/>
    <mergeCell ref="K29:L29"/>
    <mergeCell ref="K20:L20"/>
    <mergeCell ref="K21:L21"/>
    <mergeCell ref="K22:L22"/>
    <mergeCell ref="K23:L23"/>
    <mergeCell ref="K24:L24"/>
    <mergeCell ref="K25:L25"/>
    <mergeCell ref="K19:L19"/>
    <mergeCell ref="C4:L4"/>
    <mergeCell ref="C5:L5"/>
    <mergeCell ref="C6:L6"/>
    <mergeCell ref="I12:J12"/>
    <mergeCell ref="K12:L12"/>
    <mergeCell ref="I13:J13"/>
    <mergeCell ref="K14:L14"/>
    <mergeCell ref="K15:L15"/>
    <mergeCell ref="K16:L16"/>
    <mergeCell ref="K17:L17"/>
    <mergeCell ref="K18:L18"/>
  </mergeCells>
  <pageMargins left="0.2" right="0" top="0.14000000000000001" bottom="0.27" header="0.43" footer="0.3"/>
  <pageSetup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6"/>
  <sheetViews>
    <sheetView topLeftCell="C6" zoomScale="90" zoomScaleNormal="90" workbookViewId="0">
      <selection activeCell="C6" sqref="C6:I6"/>
    </sheetView>
  </sheetViews>
  <sheetFormatPr defaultColWidth="9.140625" defaultRowHeight="14.25"/>
  <cols>
    <col min="1" max="1" width="9.5703125" style="62" customWidth="1"/>
    <col min="2" max="2" width="10" style="62" customWidth="1"/>
    <col min="3" max="3" width="20.28515625" style="62" customWidth="1"/>
    <col min="4" max="4" width="32" style="62" customWidth="1"/>
    <col min="5" max="5" width="17.140625" style="62" customWidth="1"/>
    <col min="6" max="6" width="16.42578125" style="62" customWidth="1"/>
    <col min="7" max="7" width="14.5703125" style="62" customWidth="1"/>
    <col min="8" max="8" width="9.140625" style="62"/>
    <col min="9" max="9" width="35.5703125" style="62" customWidth="1"/>
    <col min="10" max="10" width="18.7109375" style="62" customWidth="1"/>
    <col min="11" max="16384" width="9.140625" style="62"/>
  </cols>
  <sheetData>
    <row r="1" spans="1:11">
      <c r="A1" s="61"/>
      <c r="B1" s="61"/>
      <c r="C1" s="61"/>
      <c r="D1" s="61"/>
      <c r="E1" s="61"/>
      <c r="F1" s="61"/>
      <c r="G1" s="61"/>
      <c r="H1" s="61"/>
      <c r="I1" s="61"/>
    </row>
    <row r="2" spans="1:11">
      <c r="A2" s="61"/>
      <c r="B2" s="61"/>
      <c r="C2" s="61"/>
      <c r="D2" s="61"/>
      <c r="E2" s="61"/>
      <c r="F2" s="61"/>
      <c r="G2" s="61"/>
      <c r="H2" s="61"/>
      <c r="I2" s="61"/>
    </row>
    <row r="3" spans="1:11">
      <c r="A3" s="61"/>
      <c r="B3" s="61"/>
      <c r="C3" s="64"/>
      <c r="D3" s="64"/>
      <c r="E3" s="64"/>
      <c r="F3" s="64"/>
      <c r="G3" s="64"/>
      <c r="H3" s="64"/>
      <c r="I3" s="191" t="s">
        <v>135</v>
      </c>
    </row>
    <row r="4" spans="1:11">
      <c r="A4" s="61"/>
      <c r="B4" s="61"/>
      <c r="C4" s="388" t="s">
        <v>83</v>
      </c>
      <c r="D4" s="388"/>
      <c r="E4" s="388"/>
      <c r="F4" s="388"/>
      <c r="G4" s="388"/>
      <c r="H4" s="388"/>
      <c r="I4" s="388"/>
    </row>
    <row r="5" spans="1:11">
      <c r="A5" s="61"/>
      <c r="B5" s="61"/>
      <c r="C5" s="388" t="s">
        <v>12</v>
      </c>
      <c r="D5" s="388"/>
      <c r="E5" s="388"/>
      <c r="F5" s="388"/>
      <c r="G5" s="388"/>
      <c r="H5" s="388"/>
      <c r="I5" s="388"/>
    </row>
    <row r="6" spans="1:11">
      <c r="A6" s="61"/>
      <c r="B6" s="61"/>
      <c r="C6" s="388" t="s">
        <v>136</v>
      </c>
      <c r="D6" s="388"/>
      <c r="E6" s="388"/>
      <c r="F6" s="388"/>
      <c r="G6" s="388"/>
      <c r="H6" s="388"/>
      <c r="I6" s="388"/>
    </row>
    <row r="7" spans="1:11" ht="14.45" customHeight="1">
      <c r="A7" s="61"/>
      <c r="B7" s="61"/>
      <c r="C7" s="64"/>
      <c r="D7" s="64"/>
      <c r="E7" s="64"/>
      <c r="F7" s="64"/>
      <c r="G7" s="64"/>
      <c r="H7" s="64"/>
      <c r="I7" s="64"/>
    </row>
    <row r="8" spans="1:11">
      <c r="A8" s="61"/>
      <c r="B8" s="61"/>
      <c r="C8" s="192" t="s">
        <v>85</v>
      </c>
      <c r="D8" s="118">
        <f>'Budget Recap Form 1A'!C10</f>
        <v>0</v>
      </c>
      <c r="E8" s="192"/>
      <c r="F8" s="192" t="s">
        <v>137</v>
      </c>
      <c r="G8" s="118" t="str">
        <f>'Budget Recap Form 1A'!F10</f>
        <v>2023-</v>
      </c>
      <c r="H8" s="101"/>
      <c r="I8" s="101"/>
    </row>
    <row r="9" spans="1:11" ht="12.6" customHeight="1">
      <c r="A9" s="61"/>
      <c r="B9" s="61"/>
      <c r="C9" s="192"/>
      <c r="D9" s="192"/>
      <c r="E9" s="192"/>
      <c r="F9" s="192"/>
      <c r="G9" s="192"/>
      <c r="H9" s="64"/>
      <c r="I9" s="192"/>
    </row>
    <row r="10" spans="1:11" ht="12.6" customHeight="1">
      <c r="A10" s="61"/>
      <c r="B10" s="61"/>
      <c r="C10" s="192" t="s">
        <v>138</v>
      </c>
      <c r="D10" s="118">
        <f>'Budget Recap Form 1A'!C12</f>
        <v>0</v>
      </c>
      <c r="E10" s="192"/>
      <c r="F10" s="192" t="s">
        <v>133</v>
      </c>
      <c r="G10" s="118">
        <f>'Budget Recap Form 1A'!F13</f>
        <v>0</v>
      </c>
      <c r="H10" s="101"/>
      <c r="I10" s="101"/>
    </row>
    <row r="11" spans="1:11">
      <c r="A11" s="61"/>
      <c r="B11" s="61"/>
      <c r="C11" s="192"/>
      <c r="D11" s="192"/>
      <c r="E11" s="192" t="s">
        <v>139</v>
      </c>
      <c r="F11" s="192"/>
      <c r="G11" s="192"/>
      <c r="H11" s="193"/>
      <c r="I11" s="193"/>
    </row>
    <row r="12" spans="1:11">
      <c r="A12" s="61"/>
      <c r="B12" s="61"/>
      <c r="C12" s="387" t="s">
        <v>26</v>
      </c>
      <c r="D12" s="386"/>
      <c r="E12" s="120" t="s">
        <v>27</v>
      </c>
      <c r="F12" s="389" t="s">
        <v>28</v>
      </c>
      <c r="G12" s="390"/>
      <c r="H12" s="387" t="s">
        <v>29</v>
      </c>
      <c r="I12" s="386"/>
      <c r="J12" s="194" t="s">
        <v>30</v>
      </c>
    </row>
    <row r="13" spans="1:11">
      <c r="A13" s="61"/>
      <c r="B13" s="61"/>
      <c r="C13" s="195"/>
      <c r="D13" s="196"/>
      <c r="E13" s="126"/>
      <c r="F13" s="384" t="s">
        <v>140</v>
      </c>
      <c r="G13" s="385"/>
      <c r="H13" s="197"/>
      <c r="I13" s="198"/>
      <c r="J13" s="199"/>
    </row>
    <row r="14" spans="1:11" ht="51" customHeight="1">
      <c r="A14" s="61"/>
      <c r="B14" s="61"/>
      <c r="C14" s="351" t="s">
        <v>141</v>
      </c>
      <c r="D14" s="386"/>
      <c r="E14" s="161" t="s">
        <v>102</v>
      </c>
      <c r="F14" s="135" t="s">
        <v>142</v>
      </c>
      <c r="G14" s="135" t="s">
        <v>143</v>
      </c>
      <c r="H14" s="360" t="s">
        <v>144</v>
      </c>
      <c r="I14" s="361"/>
      <c r="J14" s="200" t="s">
        <v>106</v>
      </c>
      <c r="K14" s="103"/>
    </row>
    <row r="15" spans="1:11" ht="37.5" customHeight="1">
      <c r="A15" s="61"/>
      <c r="B15" s="61"/>
      <c r="C15" s="201" t="s">
        <v>55</v>
      </c>
      <c r="D15" s="202"/>
      <c r="E15" s="203"/>
      <c r="F15" s="203"/>
      <c r="G15" s="203"/>
      <c r="H15" s="369"/>
      <c r="I15" s="370"/>
      <c r="J15" s="204"/>
    </row>
    <row r="16" spans="1:11" ht="27" customHeight="1">
      <c r="A16" s="61"/>
      <c r="B16" s="61"/>
      <c r="C16" s="201" t="s">
        <v>56</v>
      </c>
      <c r="D16" s="205"/>
      <c r="E16" s="203"/>
      <c r="F16" s="203"/>
      <c r="G16" s="203"/>
      <c r="H16" s="369"/>
      <c r="I16" s="370"/>
      <c r="J16" s="206"/>
    </row>
    <row r="17" spans="1:10" ht="33" customHeight="1">
      <c r="A17" s="61"/>
      <c r="B17" s="61"/>
      <c r="C17" s="201" t="s">
        <v>57</v>
      </c>
      <c r="D17" s="205"/>
      <c r="E17" s="203"/>
      <c r="F17" s="203"/>
      <c r="G17" s="203"/>
      <c r="H17" s="369"/>
      <c r="I17" s="370"/>
      <c r="J17" s="204"/>
    </row>
    <row r="18" spans="1:10" ht="25.5" customHeight="1">
      <c r="A18" s="61"/>
      <c r="B18" s="61"/>
      <c r="C18" s="201" t="s">
        <v>58</v>
      </c>
      <c r="D18" s="205"/>
      <c r="E18" s="203"/>
      <c r="F18" s="203"/>
      <c r="G18" s="203"/>
      <c r="H18" s="369"/>
      <c r="I18" s="370"/>
      <c r="J18" s="204"/>
    </row>
    <row r="19" spans="1:10" ht="25.5" customHeight="1">
      <c r="A19" s="61"/>
      <c r="B19" s="61"/>
      <c r="C19" s="207" t="s">
        <v>59</v>
      </c>
      <c r="D19" s="208"/>
      <c r="E19" s="209"/>
      <c r="F19" s="209"/>
      <c r="G19" s="203"/>
      <c r="H19" s="369"/>
      <c r="I19" s="370"/>
      <c r="J19" s="204"/>
    </row>
    <row r="20" spans="1:10" ht="30.75" customHeight="1">
      <c r="A20" s="61"/>
      <c r="B20" s="61"/>
      <c r="C20" s="201" t="s">
        <v>145</v>
      </c>
      <c r="D20" s="210" t="s">
        <v>146</v>
      </c>
      <c r="E20" s="209"/>
      <c r="F20" s="209"/>
      <c r="G20" s="203"/>
      <c r="H20" s="369"/>
      <c r="I20" s="370"/>
      <c r="J20" s="204"/>
    </row>
    <row r="21" spans="1:10" ht="13.5" customHeight="1">
      <c r="A21" s="61"/>
      <c r="B21" s="61"/>
      <c r="C21" s="211"/>
      <c r="D21" s="212"/>
      <c r="E21" s="213"/>
      <c r="F21" s="214"/>
      <c r="G21" s="215"/>
      <c r="H21" s="216"/>
      <c r="I21" s="214"/>
      <c r="J21" s="214"/>
    </row>
    <row r="22" spans="1:10" ht="39" customHeight="1">
      <c r="A22" s="61"/>
      <c r="B22" s="61"/>
      <c r="C22" s="377" t="s">
        <v>61</v>
      </c>
      <c r="D22" s="378"/>
      <c r="E22" s="209"/>
      <c r="F22" s="209"/>
      <c r="G22" s="203"/>
      <c r="H22" s="371"/>
      <c r="I22" s="383"/>
      <c r="J22" s="204"/>
    </row>
    <row r="23" spans="1:10" ht="37.5" customHeight="1">
      <c r="A23" s="61"/>
      <c r="B23" s="61"/>
      <c r="C23" s="377" t="s">
        <v>62</v>
      </c>
      <c r="D23" s="378"/>
      <c r="E23" s="175"/>
      <c r="F23" s="175"/>
      <c r="G23" s="175"/>
      <c r="H23" s="379"/>
      <c r="I23" s="380"/>
      <c r="J23" s="204"/>
    </row>
    <row r="24" spans="1:10" ht="28.5" customHeight="1">
      <c r="A24" s="61"/>
      <c r="B24" s="61"/>
      <c r="C24" s="367" t="s">
        <v>63</v>
      </c>
      <c r="D24" s="368"/>
      <c r="E24" s="209"/>
      <c r="F24" s="209"/>
      <c r="G24" s="203"/>
      <c r="H24" s="371"/>
      <c r="I24" s="383"/>
      <c r="J24" s="204"/>
    </row>
    <row r="25" spans="1:10" ht="28.5" customHeight="1">
      <c r="A25" s="61"/>
      <c r="B25" s="61"/>
      <c r="C25" s="217" t="s">
        <v>60</v>
      </c>
      <c r="D25" s="218" t="s">
        <v>147</v>
      </c>
      <c r="E25" s="209"/>
      <c r="F25" s="209"/>
      <c r="G25" s="203"/>
      <c r="H25" s="371"/>
      <c r="I25" s="372"/>
      <c r="J25" s="204"/>
    </row>
    <row r="26" spans="1:10" ht="21.95" customHeight="1">
      <c r="A26" s="363" t="s">
        <v>148</v>
      </c>
      <c r="B26" s="364"/>
      <c r="C26" s="375" t="s">
        <v>149</v>
      </c>
      <c r="D26" s="376"/>
      <c r="E26" s="209"/>
      <c r="F26" s="209"/>
      <c r="G26" s="203"/>
      <c r="H26" s="369"/>
      <c r="I26" s="370"/>
      <c r="J26" s="142">
        <f t="shared" ref="J26:J31" si="0">SUM(F26:G26)</f>
        <v>0</v>
      </c>
    </row>
    <row r="27" spans="1:10" ht="27.75" customHeight="1">
      <c r="A27" s="363" t="s">
        <v>148</v>
      </c>
      <c r="B27" s="364"/>
      <c r="C27" s="365" t="s">
        <v>150</v>
      </c>
      <c r="D27" s="366"/>
      <c r="E27" s="219"/>
      <c r="F27" s="209"/>
      <c r="G27" s="203"/>
      <c r="H27" s="392"/>
      <c r="I27" s="392"/>
      <c r="J27" s="142">
        <f t="shared" si="0"/>
        <v>0</v>
      </c>
    </row>
    <row r="28" spans="1:10" ht="30.75" customHeight="1">
      <c r="A28" s="363" t="s">
        <v>148</v>
      </c>
      <c r="B28" s="364"/>
      <c r="C28" s="365" t="s">
        <v>151</v>
      </c>
      <c r="D28" s="366"/>
      <c r="E28" s="203"/>
      <c r="F28" s="209"/>
      <c r="G28" s="203"/>
      <c r="H28" s="371"/>
      <c r="I28" s="383"/>
      <c r="J28" s="142">
        <f t="shared" si="0"/>
        <v>0</v>
      </c>
    </row>
    <row r="29" spans="1:10" ht="25.5" customHeight="1">
      <c r="A29" s="363" t="s">
        <v>148</v>
      </c>
      <c r="B29" s="364"/>
      <c r="C29" s="365" t="s">
        <v>67</v>
      </c>
      <c r="D29" s="366"/>
      <c r="E29" s="219"/>
      <c r="F29" s="209"/>
      <c r="G29" s="203"/>
      <c r="H29" s="393"/>
      <c r="I29" s="383"/>
      <c r="J29" s="142">
        <f t="shared" si="0"/>
        <v>0</v>
      </c>
    </row>
    <row r="30" spans="1:10" ht="25.5" customHeight="1">
      <c r="A30" s="363" t="s">
        <v>148</v>
      </c>
      <c r="B30" s="364"/>
      <c r="C30" s="365" t="s">
        <v>68</v>
      </c>
      <c r="D30" s="366"/>
      <c r="E30" s="219"/>
      <c r="F30" s="209"/>
      <c r="G30" s="203"/>
      <c r="H30" s="394"/>
      <c r="I30" s="395"/>
      <c r="J30" s="142">
        <f t="shared" si="0"/>
        <v>0</v>
      </c>
    </row>
    <row r="31" spans="1:10" ht="25.5" customHeight="1">
      <c r="A31" s="363" t="s">
        <v>148</v>
      </c>
      <c r="B31" s="364"/>
      <c r="C31" s="365" t="s">
        <v>69</v>
      </c>
      <c r="D31" s="366"/>
      <c r="E31" s="219"/>
      <c r="F31" s="209"/>
      <c r="G31" s="203"/>
      <c r="H31" s="394"/>
      <c r="I31" s="395"/>
      <c r="J31" s="142">
        <f t="shared" si="0"/>
        <v>0</v>
      </c>
    </row>
    <row r="32" spans="1:10" ht="32.25" customHeight="1">
      <c r="A32" s="61"/>
      <c r="B32" s="61"/>
      <c r="C32" s="373" t="s">
        <v>70</v>
      </c>
      <c r="D32" s="374"/>
      <c r="E32" s="220"/>
      <c r="F32" s="209"/>
      <c r="G32" s="203"/>
      <c r="H32" s="371"/>
      <c r="I32" s="372"/>
      <c r="J32" s="206"/>
    </row>
    <row r="33" spans="1:10" ht="32.25" hidden="1" customHeight="1">
      <c r="A33" s="61"/>
      <c r="B33" s="61"/>
      <c r="C33" s="381"/>
      <c r="D33" s="382"/>
      <c r="E33" s="220"/>
      <c r="F33" s="209"/>
      <c r="G33" s="203"/>
      <c r="H33" s="221"/>
      <c r="I33" s="222"/>
      <c r="J33" s="206"/>
    </row>
    <row r="34" spans="1:10" ht="32.25" customHeight="1">
      <c r="A34" s="61"/>
      <c r="B34" s="61"/>
      <c r="C34" s="373" t="s">
        <v>152</v>
      </c>
      <c r="D34" s="374"/>
      <c r="E34" s="220"/>
      <c r="F34" s="209"/>
      <c r="G34" s="203"/>
      <c r="H34" s="371"/>
      <c r="I34" s="372"/>
      <c r="J34" s="204"/>
    </row>
    <row r="35" spans="1:10" ht="20.25" customHeight="1">
      <c r="A35" s="61"/>
      <c r="B35" s="61"/>
      <c r="C35" s="223" t="s">
        <v>153</v>
      </c>
      <c r="D35" s="224"/>
      <c r="E35" s="106">
        <f>SUM(E22:E34)</f>
        <v>0</v>
      </c>
      <c r="F35" s="106">
        <f>SUM(F22:F34)</f>
        <v>0</v>
      </c>
      <c r="G35" s="106">
        <f>SUM(G22:G34)</f>
        <v>0</v>
      </c>
      <c r="H35" s="391"/>
      <c r="I35" s="391"/>
      <c r="J35" s="106">
        <f>SUM(J22:J34)</f>
        <v>0</v>
      </c>
    </row>
    <row r="36" spans="1:10" ht="24" customHeight="1">
      <c r="A36" s="61"/>
      <c r="B36" s="61"/>
      <c r="C36" s="225" t="s">
        <v>154</v>
      </c>
      <c r="D36" s="224"/>
      <c r="E36" s="226">
        <f>ROUND(SUM(E15:E20)+E35,0)</f>
        <v>0</v>
      </c>
      <c r="F36" s="226">
        <f>ROUND(SUM(F15:F20)+F35,0)</f>
        <v>0</v>
      </c>
      <c r="G36" s="226">
        <f>ROUND(SUM(G15:G20)+G35,0)</f>
        <v>0</v>
      </c>
      <c r="H36" s="391"/>
      <c r="I36" s="391"/>
      <c r="J36" s="226">
        <f>ROUND(SUM(J15:J20)+J35,0)</f>
        <v>0</v>
      </c>
    </row>
  </sheetData>
  <mergeCells count="47">
    <mergeCell ref="H36:I36"/>
    <mergeCell ref="H27:I27"/>
    <mergeCell ref="H28:I28"/>
    <mergeCell ref="H29:I29"/>
    <mergeCell ref="H32:I32"/>
    <mergeCell ref="H35:I35"/>
    <mergeCell ref="H31:I31"/>
    <mergeCell ref="H30:I30"/>
    <mergeCell ref="C4:I4"/>
    <mergeCell ref="C5:I5"/>
    <mergeCell ref="C6:I6"/>
    <mergeCell ref="F12:G12"/>
    <mergeCell ref="H12:I12"/>
    <mergeCell ref="F13:G13"/>
    <mergeCell ref="H14:I14"/>
    <mergeCell ref="C14:D14"/>
    <mergeCell ref="C12:D12"/>
    <mergeCell ref="H15:I15"/>
    <mergeCell ref="H16:I16"/>
    <mergeCell ref="H17:I17"/>
    <mergeCell ref="H18:I18"/>
    <mergeCell ref="H20:I20"/>
    <mergeCell ref="H24:I24"/>
    <mergeCell ref="H22:I22"/>
    <mergeCell ref="H26:I26"/>
    <mergeCell ref="H34:I34"/>
    <mergeCell ref="C32:D32"/>
    <mergeCell ref="H19:I19"/>
    <mergeCell ref="H25:I25"/>
    <mergeCell ref="C28:D28"/>
    <mergeCell ref="C26:D26"/>
    <mergeCell ref="C27:D27"/>
    <mergeCell ref="C22:D22"/>
    <mergeCell ref="C23:D23"/>
    <mergeCell ref="H23:I23"/>
    <mergeCell ref="C33:D33"/>
    <mergeCell ref="C34:D34"/>
    <mergeCell ref="A29:B29"/>
    <mergeCell ref="A30:B30"/>
    <mergeCell ref="A31:B31"/>
    <mergeCell ref="C31:D31"/>
    <mergeCell ref="C24:D24"/>
    <mergeCell ref="C29:D29"/>
    <mergeCell ref="C30:D30"/>
    <mergeCell ref="A26:B26"/>
    <mergeCell ref="A27:B27"/>
    <mergeCell ref="A28:B28"/>
  </mergeCells>
  <pageMargins left="0.9" right="0.2" top="0" bottom="0"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CD72-65E9-4EB7-8BE5-A47046473DE8}">
  <sheetPr>
    <pageSetUpPr fitToPage="1"/>
  </sheetPr>
  <dimension ref="C1:O167"/>
  <sheetViews>
    <sheetView topLeftCell="B9" zoomScaleNormal="100" workbookViewId="0">
      <selection activeCell="C30" sqref="C30:G31"/>
    </sheetView>
  </sheetViews>
  <sheetFormatPr defaultColWidth="9.140625" defaultRowHeight="14.25"/>
  <cols>
    <col min="1" max="2" width="9.140625" style="61"/>
    <col min="3" max="3" width="30.140625" style="61" customWidth="1"/>
    <col min="4" max="5" width="17.28515625" style="61" customWidth="1"/>
    <col min="6" max="7" width="16.140625" style="61" customWidth="1"/>
    <col min="8" max="9" width="14.7109375" style="61" customWidth="1"/>
    <col min="10" max="16384" width="9.140625" style="61"/>
  </cols>
  <sheetData>
    <row r="1" spans="3:15" ht="22.5">
      <c r="C1" s="403" t="s">
        <v>155</v>
      </c>
      <c r="D1" s="403"/>
      <c r="E1" s="403"/>
      <c r="F1" s="403"/>
      <c r="G1" s="403"/>
      <c r="H1" s="403"/>
      <c r="I1" s="403"/>
    </row>
    <row r="2" spans="3:15" ht="22.5">
      <c r="C2" s="403" t="s">
        <v>156</v>
      </c>
      <c r="D2" s="403"/>
      <c r="E2" s="403"/>
      <c r="F2" s="403"/>
      <c r="G2" s="403"/>
      <c r="H2" s="403"/>
      <c r="I2" s="403"/>
    </row>
    <row r="3" spans="3:15" ht="19.899999999999999">
      <c r="C3" s="404" t="s">
        <v>157</v>
      </c>
      <c r="D3" s="404"/>
      <c r="E3" s="404"/>
      <c r="F3" s="404"/>
      <c r="G3" s="404"/>
      <c r="H3" s="404"/>
      <c r="I3" s="404"/>
    </row>
    <row r="4" spans="3:15" ht="6" customHeight="1">
      <c r="C4" s="287"/>
    </row>
    <row r="5" spans="3:15" ht="19.899999999999999">
      <c r="C5" s="286" t="s">
        <v>158</v>
      </c>
    </row>
    <row r="6" spans="3:15" ht="6" customHeight="1">
      <c r="C6" s="232"/>
      <c r="D6" s="232"/>
      <c r="E6" s="232"/>
      <c r="F6" s="232"/>
      <c r="G6" s="232"/>
      <c r="H6" s="232"/>
      <c r="I6" s="232"/>
    </row>
    <row r="7" spans="3:15" ht="6" customHeight="1"/>
    <row r="8" spans="3:15" ht="73.5" customHeight="1">
      <c r="C8" s="396" t="s">
        <v>159</v>
      </c>
      <c r="D8" s="397"/>
      <c r="E8" s="397"/>
      <c r="F8" s="397"/>
      <c r="G8" s="397"/>
      <c r="H8" s="397"/>
      <c r="I8" s="397"/>
      <c r="J8" s="125"/>
      <c r="K8" s="125"/>
      <c r="L8" s="125"/>
      <c r="M8" s="125"/>
      <c r="N8" s="125"/>
      <c r="O8" s="125"/>
    </row>
    <row r="9" spans="3:15" ht="6" customHeight="1">
      <c r="C9" s="271"/>
      <c r="D9" s="262"/>
      <c r="E9" s="262"/>
      <c r="F9" s="262"/>
      <c r="G9" s="262"/>
      <c r="H9" s="262"/>
      <c r="I9" s="262"/>
    </row>
    <row r="10" spans="3:15" ht="87" customHeight="1">
      <c r="C10" s="400" t="s">
        <v>160</v>
      </c>
      <c r="D10" s="405"/>
      <c r="E10" s="405"/>
      <c r="F10" s="405"/>
      <c r="G10" s="405"/>
      <c r="H10" s="405"/>
      <c r="I10" s="405"/>
      <c r="J10" s="125"/>
      <c r="K10" s="125"/>
      <c r="L10" s="125"/>
      <c r="M10" s="125"/>
      <c r="N10" s="125"/>
    </row>
    <row r="11" spans="3:15" ht="6" customHeight="1" thickBot="1">
      <c r="C11" s="271"/>
      <c r="D11" s="262"/>
      <c r="E11" s="262"/>
      <c r="F11" s="262"/>
      <c r="G11" s="262"/>
      <c r="H11" s="262"/>
      <c r="I11" s="262"/>
    </row>
    <row r="12" spans="3:15" ht="27.75" customHeight="1" thickBot="1">
      <c r="C12" s="398" t="s">
        <v>161</v>
      </c>
      <c r="D12" s="398" t="s">
        <v>162</v>
      </c>
      <c r="E12" s="398" t="s">
        <v>163</v>
      </c>
      <c r="F12" s="398" t="s">
        <v>164</v>
      </c>
      <c r="G12" s="398" t="s">
        <v>102</v>
      </c>
      <c r="H12" s="401" t="s">
        <v>96</v>
      </c>
      <c r="I12" s="402"/>
    </row>
    <row r="13" spans="3:15" ht="15.4" thickBot="1">
      <c r="C13" s="399"/>
      <c r="D13" s="399"/>
      <c r="E13" s="399"/>
      <c r="F13" s="399"/>
      <c r="G13" s="399"/>
      <c r="H13" s="282" t="s">
        <v>165</v>
      </c>
      <c r="I13" s="282" t="s">
        <v>166</v>
      </c>
    </row>
    <row r="14" spans="3:15" ht="18" customHeight="1" thickBot="1">
      <c r="C14" s="281"/>
      <c r="D14" s="278"/>
      <c r="E14" s="278"/>
      <c r="F14" s="285"/>
      <c r="G14" s="278">
        <f t="shared" ref="G14:G23" si="0">D14*F14</f>
        <v>0</v>
      </c>
      <c r="H14" s="278"/>
      <c r="I14" s="278"/>
    </row>
    <row r="15" spans="3:15" ht="18" customHeight="1" thickBot="1">
      <c r="C15" s="281"/>
      <c r="D15" s="278"/>
      <c r="E15" s="278"/>
      <c r="F15" s="285"/>
      <c r="G15" s="278">
        <f t="shared" si="0"/>
        <v>0</v>
      </c>
      <c r="H15" s="278"/>
      <c r="I15" s="278"/>
    </row>
    <row r="16" spans="3:15" ht="18" customHeight="1" thickBot="1">
      <c r="C16" s="281"/>
      <c r="D16" s="278"/>
      <c r="E16" s="278"/>
      <c r="F16" s="285"/>
      <c r="G16" s="278">
        <f t="shared" si="0"/>
        <v>0</v>
      </c>
      <c r="H16" s="278"/>
      <c r="I16" s="278"/>
    </row>
    <row r="17" spans="3:9" ht="18" customHeight="1" thickBot="1">
      <c r="C17" s="281"/>
      <c r="D17" s="278"/>
      <c r="E17" s="278"/>
      <c r="F17" s="285"/>
      <c r="G17" s="278">
        <f t="shared" si="0"/>
        <v>0</v>
      </c>
      <c r="H17" s="278"/>
      <c r="I17" s="278"/>
    </row>
    <row r="18" spans="3:9" ht="18" customHeight="1" thickBot="1">
      <c r="C18" s="281"/>
      <c r="D18" s="278"/>
      <c r="E18" s="278"/>
      <c r="F18" s="285"/>
      <c r="G18" s="278">
        <f t="shared" si="0"/>
        <v>0</v>
      </c>
      <c r="H18" s="278"/>
      <c r="I18" s="278"/>
    </row>
    <row r="19" spans="3:9" ht="18" customHeight="1" thickBot="1">
      <c r="C19" s="281"/>
      <c r="D19" s="278"/>
      <c r="E19" s="278"/>
      <c r="F19" s="285"/>
      <c r="G19" s="278">
        <f t="shared" si="0"/>
        <v>0</v>
      </c>
      <c r="H19" s="278"/>
      <c r="I19" s="278"/>
    </row>
    <row r="20" spans="3:9" ht="18" customHeight="1" thickBot="1">
      <c r="C20" s="281"/>
      <c r="D20" s="278"/>
      <c r="E20" s="278"/>
      <c r="F20" s="285"/>
      <c r="G20" s="278">
        <f t="shared" si="0"/>
        <v>0</v>
      </c>
      <c r="H20" s="278"/>
      <c r="I20" s="278"/>
    </row>
    <row r="21" spans="3:9" ht="18" customHeight="1" thickBot="1">
      <c r="C21" s="281"/>
      <c r="D21" s="278"/>
      <c r="E21" s="278"/>
      <c r="F21" s="285"/>
      <c r="G21" s="278">
        <f t="shared" si="0"/>
        <v>0</v>
      </c>
      <c r="H21" s="278"/>
      <c r="I21" s="278"/>
    </row>
    <row r="22" spans="3:9" ht="18" customHeight="1" thickBot="1">
      <c r="C22" s="281"/>
      <c r="D22" s="278"/>
      <c r="E22" s="278"/>
      <c r="F22" s="285"/>
      <c r="G22" s="278">
        <f t="shared" si="0"/>
        <v>0</v>
      </c>
      <c r="H22" s="278"/>
      <c r="I22" s="278"/>
    </row>
    <row r="23" spans="3:9" ht="18" customHeight="1" thickBot="1">
      <c r="C23" s="281"/>
      <c r="D23" s="278"/>
      <c r="E23" s="278"/>
      <c r="F23" s="285"/>
      <c r="G23" s="278">
        <f t="shared" si="0"/>
        <v>0</v>
      </c>
      <c r="H23" s="278"/>
      <c r="I23" s="278"/>
    </row>
    <row r="24" spans="3:9" ht="15.75" thickBot="1">
      <c r="C24" s="280" t="s">
        <v>167</v>
      </c>
      <c r="D24" s="279"/>
      <c r="E24" s="279"/>
      <c r="F24" s="279"/>
      <c r="G24" s="278">
        <f>SUM(G14:G23)</f>
        <v>0</v>
      </c>
      <c r="H24" s="278">
        <f>SUM(H14:H23)</f>
        <v>0</v>
      </c>
      <c r="I24" s="278">
        <f>SUM(I14:I23)</f>
        <v>0</v>
      </c>
    </row>
    <row r="25" spans="3:9" ht="8.25" customHeight="1">
      <c r="C25" s="271"/>
      <c r="D25" s="262"/>
      <c r="E25" s="262"/>
      <c r="F25" s="262"/>
      <c r="G25" s="262"/>
      <c r="H25" s="262"/>
      <c r="I25" s="262"/>
    </row>
    <row r="26" spans="3:9" ht="32.25" customHeight="1">
      <c r="C26" s="400" t="s">
        <v>168</v>
      </c>
      <c r="D26" s="397"/>
      <c r="E26" s="397"/>
      <c r="F26" s="397"/>
      <c r="G26" s="397"/>
      <c r="H26" s="397"/>
      <c r="I26" s="397"/>
    </row>
    <row r="27" spans="3:9" ht="6" customHeight="1" thickBot="1">
      <c r="C27" s="283"/>
      <c r="D27" s="262"/>
      <c r="E27" s="262"/>
      <c r="F27" s="262"/>
      <c r="G27" s="262"/>
      <c r="H27" s="262"/>
      <c r="I27" s="262"/>
    </row>
    <row r="28" spans="3:9" ht="27.75" customHeight="1" thickBot="1">
      <c r="C28" s="398" t="s">
        <v>161</v>
      </c>
      <c r="D28" s="398" t="s">
        <v>162</v>
      </c>
      <c r="E28" s="398" t="s">
        <v>163</v>
      </c>
      <c r="F28" s="398" t="s">
        <v>164</v>
      </c>
      <c r="G28" s="398" t="s">
        <v>102</v>
      </c>
      <c r="H28" s="401" t="s">
        <v>96</v>
      </c>
      <c r="I28" s="402"/>
    </row>
    <row r="29" spans="3:9" ht="15.4" thickBot="1">
      <c r="C29" s="399"/>
      <c r="D29" s="399"/>
      <c r="E29" s="399"/>
      <c r="F29" s="399"/>
      <c r="G29" s="399"/>
      <c r="H29" s="282" t="s">
        <v>165</v>
      </c>
      <c r="I29" s="282" t="s">
        <v>166</v>
      </c>
    </row>
    <row r="30" spans="3:9" ht="18" customHeight="1" thickBot="1">
      <c r="C30" s="281"/>
      <c r="D30" s="278"/>
      <c r="E30" s="278"/>
      <c r="F30" s="285"/>
      <c r="G30" s="278"/>
      <c r="H30" s="278"/>
      <c r="I30" s="278"/>
    </row>
    <row r="31" spans="3:9" ht="18" customHeight="1" thickBot="1">
      <c r="C31" s="281"/>
      <c r="D31" s="278"/>
      <c r="E31" s="278"/>
      <c r="F31" s="285"/>
      <c r="G31" s="278"/>
      <c r="H31" s="278"/>
      <c r="I31" s="278"/>
    </row>
    <row r="32" spans="3:9" ht="18" customHeight="1" thickBot="1">
      <c r="C32" s="281"/>
      <c r="D32" s="278"/>
      <c r="E32" s="278"/>
      <c r="F32" s="285"/>
      <c r="G32" s="278">
        <f t="shared" ref="G30:G39" si="1">D32*F32</f>
        <v>0</v>
      </c>
      <c r="H32" s="278"/>
      <c r="I32" s="278"/>
    </row>
    <row r="33" spans="3:9" ht="18" customHeight="1" thickBot="1">
      <c r="C33" s="281"/>
      <c r="D33" s="278"/>
      <c r="E33" s="278"/>
      <c r="F33" s="285"/>
      <c r="G33" s="278">
        <f t="shared" si="1"/>
        <v>0</v>
      </c>
      <c r="H33" s="278"/>
      <c r="I33" s="278"/>
    </row>
    <row r="34" spans="3:9" ht="18" customHeight="1" thickBot="1">
      <c r="C34" s="281"/>
      <c r="D34" s="278"/>
      <c r="E34" s="278"/>
      <c r="F34" s="285"/>
      <c r="G34" s="278">
        <f t="shared" si="1"/>
        <v>0</v>
      </c>
      <c r="H34" s="278"/>
      <c r="I34" s="278"/>
    </row>
    <row r="35" spans="3:9" ht="18" customHeight="1" thickBot="1">
      <c r="C35" s="281"/>
      <c r="D35" s="278"/>
      <c r="E35" s="278"/>
      <c r="F35" s="285"/>
      <c r="G35" s="278">
        <f t="shared" si="1"/>
        <v>0</v>
      </c>
      <c r="H35" s="278"/>
      <c r="I35" s="278"/>
    </row>
    <row r="36" spans="3:9" ht="18" customHeight="1" thickBot="1">
      <c r="C36" s="281"/>
      <c r="D36" s="278"/>
      <c r="E36" s="278"/>
      <c r="F36" s="285"/>
      <c r="G36" s="278">
        <f t="shared" si="1"/>
        <v>0</v>
      </c>
      <c r="H36" s="278"/>
      <c r="I36" s="278"/>
    </row>
    <row r="37" spans="3:9" ht="18" customHeight="1" thickBot="1">
      <c r="C37" s="281"/>
      <c r="D37" s="278"/>
      <c r="E37" s="278"/>
      <c r="F37" s="285"/>
      <c r="G37" s="278">
        <f t="shared" si="1"/>
        <v>0</v>
      </c>
      <c r="H37" s="278"/>
      <c r="I37" s="278"/>
    </row>
    <row r="38" spans="3:9" ht="18" customHeight="1" thickBot="1">
      <c r="C38" s="281"/>
      <c r="D38" s="278"/>
      <c r="E38" s="278"/>
      <c r="F38" s="285"/>
      <c r="G38" s="278">
        <f t="shared" si="1"/>
        <v>0</v>
      </c>
      <c r="H38" s="278"/>
      <c r="I38" s="278"/>
    </row>
    <row r="39" spans="3:9" ht="18" customHeight="1" thickBot="1">
      <c r="C39" s="281"/>
      <c r="D39" s="278"/>
      <c r="E39" s="278"/>
      <c r="F39" s="285"/>
      <c r="G39" s="278">
        <f t="shared" si="1"/>
        <v>0</v>
      </c>
      <c r="H39" s="278"/>
      <c r="I39" s="278"/>
    </row>
    <row r="40" spans="3:9" ht="15.75" thickBot="1">
      <c r="C40" s="280" t="s">
        <v>167</v>
      </c>
      <c r="D40" s="279"/>
      <c r="E40" s="279"/>
      <c r="F40" s="279"/>
      <c r="G40" s="278">
        <f>SUM(G30:G39)</f>
        <v>0</v>
      </c>
      <c r="H40" s="278">
        <f>SUM(H30:H39)</f>
        <v>0</v>
      </c>
      <c r="I40" s="278">
        <f>SUM(I30:I39)</f>
        <v>0</v>
      </c>
    </row>
    <row r="41" spans="3:9" ht="8.25" customHeight="1">
      <c r="C41" s="284"/>
      <c r="D41" s="262"/>
      <c r="E41" s="262"/>
      <c r="F41" s="262"/>
      <c r="G41" s="262"/>
      <c r="H41" s="262"/>
      <c r="I41" s="262"/>
    </row>
    <row r="42" spans="3:9" ht="15.75">
      <c r="C42" s="268" t="s">
        <v>169</v>
      </c>
      <c r="D42" s="262"/>
      <c r="E42" s="262"/>
      <c r="F42" s="262"/>
      <c r="G42" s="262"/>
      <c r="H42" s="262"/>
      <c r="I42" s="262"/>
    </row>
    <row r="43" spans="3:9" ht="6.75" customHeight="1" thickBot="1">
      <c r="C43" s="268"/>
      <c r="D43" s="262"/>
      <c r="E43" s="262"/>
      <c r="F43" s="262"/>
      <c r="G43" s="262"/>
      <c r="H43" s="262"/>
      <c r="I43" s="262"/>
    </row>
    <row r="44" spans="3:9" ht="27.75" customHeight="1" thickBot="1">
      <c r="C44" s="398" t="s">
        <v>161</v>
      </c>
      <c r="D44" s="398" t="s">
        <v>162</v>
      </c>
      <c r="E44" s="398" t="s">
        <v>163</v>
      </c>
      <c r="F44" s="398" t="s">
        <v>164</v>
      </c>
      <c r="G44" s="398" t="s">
        <v>102</v>
      </c>
      <c r="H44" s="401" t="s">
        <v>96</v>
      </c>
      <c r="I44" s="402"/>
    </row>
    <row r="45" spans="3:9" ht="15.4" thickBot="1">
      <c r="C45" s="399"/>
      <c r="D45" s="399"/>
      <c r="E45" s="399"/>
      <c r="F45" s="399"/>
      <c r="G45" s="399"/>
      <c r="H45" s="282" t="s">
        <v>165</v>
      </c>
      <c r="I45" s="282" t="s">
        <v>166</v>
      </c>
    </row>
    <row r="46" spans="3:9" ht="18" customHeight="1" thickBot="1">
      <c r="C46" s="281"/>
      <c r="D46" s="278"/>
      <c r="E46" s="278"/>
      <c r="F46" s="278"/>
      <c r="G46" s="278">
        <f t="shared" ref="G46:G55" si="2">D46*F46</f>
        <v>0</v>
      </c>
      <c r="H46" s="278"/>
      <c r="I46" s="278"/>
    </row>
    <row r="47" spans="3:9" ht="18" customHeight="1" thickBot="1">
      <c r="C47" s="281"/>
      <c r="D47" s="278"/>
      <c r="E47" s="278"/>
      <c r="F47" s="278"/>
      <c r="G47" s="278">
        <f t="shared" si="2"/>
        <v>0</v>
      </c>
      <c r="H47" s="278"/>
      <c r="I47" s="278"/>
    </row>
    <row r="48" spans="3:9" ht="18" customHeight="1" thickBot="1">
      <c r="C48" s="281"/>
      <c r="D48" s="278"/>
      <c r="E48" s="278"/>
      <c r="F48" s="278"/>
      <c r="G48" s="278">
        <f t="shared" si="2"/>
        <v>0</v>
      </c>
      <c r="H48" s="278"/>
      <c r="I48" s="278"/>
    </row>
    <row r="49" spans="3:11" ht="18" customHeight="1" thickBot="1">
      <c r="C49" s="281"/>
      <c r="D49" s="278"/>
      <c r="E49" s="278"/>
      <c r="F49" s="278"/>
      <c r="G49" s="278">
        <f t="shared" si="2"/>
        <v>0</v>
      </c>
      <c r="H49" s="278"/>
      <c r="I49" s="278"/>
    </row>
    <row r="50" spans="3:11" ht="18" customHeight="1" thickBot="1">
      <c r="C50" s="281"/>
      <c r="D50" s="278"/>
      <c r="E50" s="278"/>
      <c r="F50" s="278"/>
      <c r="G50" s="278">
        <f t="shared" si="2"/>
        <v>0</v>
      </c>
      <c r="H50" s="278"/>
      <c r="I50" s="278"/>
    </row>
    <row r="51" spans="3:11" ht="18" customHeight="1" thickBot="1">
      <c r="C51" s="281"/>
      <c r="D51" s="278"/>
      <c r="E51" s="278"/>
      <c r="F51" s="278"/>
      <c r="G51" s="278">
        <f t="shared" si="2"/>
        <v>0</v>
      </c>
      <c r="H51" s="278"/>
      <c r="I51" s="278"/>
    </row>
    <row r="52" spans="3:11" ht="18" customHeight="1" thickBot="1">
      <c r="C52" s="281"/>
      <c r="D52" s="278"/>
      <c r="E52" s="278"/>
      <c r="F52" s="278"/>
      <c r="G52" s="278">
        <f t="shared" si="2"/>
        <v>0</v>
      </c>
      <c r="H52" s="278"/>
      <c r="I52" s="278"/>
    </row>
    <row r="53" spans="3:11" ht="18" customHeight="1" thickBot="1">
      <c r="C53" s="281"/>
      <c r="D53" s="278"/>
      <c r="E53" s="278"/>
      <c r="F53" s="278"/>
      <c r="G53" s="278">
        <f t="shared" si="2"/>
        <v>0</v>
      </c>
      <c r="H53" s="278"/>
      <c r="I53" s="278"/>
    </row>
    <row r="54" spans="3:11" ht="18" customHeight="1" thickBot="1">
      <c r="C54" s="281"/>
      <c r="D54" s="278"/>
      <c r="E54" s="278"/>
      <c r="F54" s="278"/>
      <c r="G54" s="278">
        <f t="shared" si="2"/>
        <v>0</v>
      </c>
      <c r="H54" s="278"/>
      <c r="I54" s="278"/>
    </row>
    <row r="55" spans="3:11" ht="18" customHeight="1" thickBot="1">
      <c r="C55" s="281"/>
      <c r="D55" s="278"/>
      <c r="E55" s="278"/>
      <c r="F55" s="278"/>
      <c r="G55" s="278">
        <f t="shared" si="2"/>
        <v>0</v>
      </c>
      <c r="H55" s="278"/>
      <c r="I55" s="278"/>
    </row>
    <row r="56" spans="3:11" ht="15.75" thickBot="1">
      <c r="C56" s="280" t="s">
        <v>167</v>
      </c>
      <c r="D56" s="279"/>
      <c r="E56" s="279"/>
      <c r="F56" s="279"/>
      <c r="G56" s="278">
        <f>SUM(G46:G55)</f>
        <v>0</v>
      </c>
      <c r="H56" s="278">
        <f>SUM(H46:H55)</f>
        <v>0</v>
      </c>
      <c r="I56" s="278">
        <f>SUM(I46:I55)</f>
        <v>0</v>
      </c>
    </row>
    <row r="57" spans="3:11" ht="8.25" customHeight="1">
      <c r="C57" s="283"/>
      <c r="D57" s="262"/>
      <c r="E57" s="262"/>
      <c r="F57" s="262"/>
      <c r="G57" s="262"/>
      <c r="H57" s="262"/>
      <c r="I57" s="262"/>
    </row>
    <row r="58" spans="3:11" ht="33.75" customHeight="1">
      <c r="C58" s="407" t="s">
        <v>170</v>
      </c>
      <c r="D58" s="408"/>
      <c r="E58" s="408"/>
      <c r="F58" s="408"/>
      <c r="G58" s="408"/>
      <c r="H58" s="408"/>
      <c r="I58" s="408"/>
    </row>
    <row r="59" spans="3:11" ht="6" customHeight="1">
      <c r="C59" s="271"/>
      <c r="D59" s="262"/>
      <c r="E59" s="262"/>
      <c r="F59" s="262"/>
      <c r="G59" s="262"/>
      <c r="H59" s="262"/>
      <c r="I59" s="262"/>
    </row>
    <row r="60" spans="3:11" ht="48" customHeight="1">
      <c r="C60" s="396" t="s">
        <v>171</v>
      </c>
      <c r="D60" s="397"/>
      <c r="E60" s="397"/>
      <c r="F60" s="397"/>
      <c r="G60" s="397"/>
      <c r="H60" s="397"/>
      <c r="I60" s="397"/>
      <c r="J60" s="125"/>
      <c r="K60" s="125"/>
    </row>
    <row r="61" spans="3:11" ht="6.75" customHeight="1">
      <c r="C61" s="283"/>
      <c r="D61" s="262"/>
      <c r="E61" s="262"/>
      <c r="F61" s="262"/>
      <c r="G61" s="262"/>
      <c r="H61" s="262"/>
      <c r="I61" s="262"/>
    </row>
    <row r="62" spans="3:11" ht="100.5" customHeight="1">
      <c r="C62" s="412" t="s">
        <v>172</v>
      </c>
      <c r="D62" s="412"/>
      <c r="E62" s="412"/>
      <c r="F62" s="412"/>
      <c r="G62" s="412"/>
      <c r="H62" s="412"/>
      <c r="I62" s="412"/>
    </row>
    <row r="63" spans="3:11" ht="6.75" customHeight="1" thickBot="1">
      <c r="C63" s="283"/>
      <c r="D63" s="262"/>
      <c r="E63" s="262"/>
      <c r="F63" s="262"/>
      <c r="G63" s="262"/>
      <c r="H63" s="262"/>
      <c r="I63" s="262"/>
    </row>
    <row r="64" spans="3:11" ht="27.75" customHeight="1" thickBot="1">
      <c r="C64" s="398" t="s">
        <v>161</v>
      </c>
      <c r="D64" s="398" t="s">
        <v>162</v>
      </c>
      <c r="E64" s="398" t="s">
        <v>163</v>
      </c>
      <c r="F64" s="398" t="s">
        <v>164</v>
      </c>
      <c r="G64" s="398" t="s">
        <v>102</v>
      </c>
      <c r="H64" s="401" t="s">
        <v>96</v>
      </c>
      <c r="I64" s="402"/>
    </row>
    <row r="65" spans="3:9" ht="15.4" thickBot="1">
      <c r="C65" s="399"/>
      <c r="D65" s="399"/>
      <c r="E65" s="399"/>
      <c r="F65" s="399"/>
      <c r="G65" s="399"/>
      <c r="H65" s="282" t="s">
        <v>165</v>
      </c>
      <c r="I65" s="282" t="s">
        <v>166</v>
      </c>
    </row>
    <row r="66" spans="3:9" ht="18" customHeight="1" thickBot="1">
      <c r="C66" s="281"/>
      <c r="D66" s="278"/>
      <c r="E66" s="278"/>
      <c r="F66" s="278"/>
      <c r="G66" s="278">
        <f t="shared" ref="G66:G74" si="3">D66*F66</f>
        <v>0</v>
      </c>
      <c r="H66" s="278"/>
      <c r="I66" s="278"/>
    </row>
    <row r="67" spans="3:9" ht="18" customHeight="1" thickBot="1">
      <c r="C67" s="281"/>
      <c r="D67" s="278"/>
      <c r="E67" s="278"/>
      <c r="F67" s="278"/>
      <c r="G67" s="278">
        <f t="shared" si="3"/>
        <v>0</v>
      </c>
      <c r="H67" s="278"/>
      <c r="I67" s="278"/>
    </row>
    <row r="68" spans="3:9" ht="18" customHeight="1" thickBot="1">
      <c r="C68" s="281"/>
      <c r="D68" s="278"/>
      <c r="E68" s="278"/>
      <c r="F68" s="278"/>
      <c r="G68" s="278">
        <f t="shared" si="3"/>
        <v>0</v>
      </c>
      <c r="H68" s="278"/>
      <c r="I68" s="278"/>
    </row>
    <row r="69" spans="3:9" ht="18" customHeight="1" thickBot="1">
      <c r="C69" s="281"/>
      <c r="D69" s="278"/>
      <c r="E69" s="278"/>
      <c r="F69" s="278"/>
      <c r="G69" s="278">
        <f t="shared" si="3"/>
        <v>0</v>
      </c>
      <c r="H69" s="278"/>
      <c r="I69" s="278"/>
    </row>
    <row r="70" spans="3:9" ht="18" customHeight="1" thickBot="1">
      <c r="C70" s="281"/>
      <c r="D70" s="278"/>
      <c r="E70" s="278"/>
      <c r="F70" s="278"/>
      <c r="G70" s="278">
        <f t="shared" si="3"/>
        <v>0</v>
      </c>
      <c r="H70" s="278"/>
      <c r="I70" s="278"/>
    </row>
    <row r="71" spans="3:9" ht="18" customHeight="1" thickBot="1">
      <c r="C71" s="281"/>
      <c r="D71" s="278"/>
      <c r="E71" s="278"/>
      <c r="F71" s="278"/>
      <c r="G71" s="278">
        <f t="shared" si="3"/>
        <v>0</v>
      </c>
      <c r="H71" s="278"/>
      <c r="I71" s="278"/>
    </row>
    <row r="72" spans="3:9" ht="18" customHeight="1" thickBot="1">
      <c r="C72" s="281"/>
      <c r="D72" s="278"/>
      <c r="E72" s="278"/>
      <c r="F72" s="278"/>
      <c r="G72" s="278">
        <f t="shared" si="3"/>
        <v>0</v>
      </c>
      <c r="H72" s="278"/>
      <c r="I72" s="278"/>
    </row>
    <row r="73" spans="3:9" ht="18" customHeight="1" thickBot="1">
      <c r="C73" s="281"/>
      <c r="D73" s="278"/>
      <c r="E73" s="278"/>
      <c r="F73" s="278"/>
      <c r="G73" s="278">
        <f t="shared" si="3"/>
        <v>0</v>
      </c>
      <c r="H73" s="278"/>
      <c r="I73" s="278"/>
    </row>
    <row r="74" spans="3:9" ht="18" customHeight="1" thickBot="1">
      <c r="C74" s="281"/>
      <c r="D74" s="278"/>
      <c r="E74" s="278"/>
      <c r="F74" s="278"/>
      <c r="G74" s="278">
        <f t="shared" si="3"/>
        <v>0</v>
      </c>
      <c r="H74" s="278"/>
      <c r="I74" s="278"/>
    </row>
    <row r="75" spans="3:9" ht="15.75" thickBot="1">
      <c r="C75" s="280" t="s">
        <v>167</v>
      </c>
      <c r="D75" s="279"/>
      <c r="E75" s="279"/>
      <c r="F75" s="279"/>
      <c r="G75" s="278">
        <f>SUM(G66:G74)</f>
        <v>0</v>
      </c>
      <c r="H75" s="278">
        <f>SUM(H66:H74)</f>
        <v>0</v>
      </c>
      <c r="I75" s="278">
        <f>SUM(I66:I74)</f>
        <v>0</v>
      </c>
    </row>
    <row r="76" spans="3:9" ht="8.25" customHeight="1">
      <c r="C76" s="284"/>
      <c r="D76" s="262"/>
      <c r="E76" s="262"/>
      <c r="F76" s="262"/>
      <c r="G76" s="262"/>
      <c r="H76" s="262"/>
      <c r="I76" s="262"/>
    </row>
    <row r="77" spans="3:9" ht="15.4">
      <c r="C77" s="413" t="s">
        <v>173</v>
      </c>
      <c r="D77" s="413"/>
      <c r="E77" s="413"/>
      <c r="F77" s="413"/>
      <c r="G77" s="413"/>
      <c r="H77" s="413"/>
      <c r="I77" s="413"/>
    </row>
    <row r="78" spans="3:9" ht="6.75" customHeight="1" thickBot="1">
      <c r="C78" s="283"/>
      <c r="D78" s="262"/>
      <c r="E78" s="262"/>
      <c r="F78" s="262"/>
      <c r="G78" s="262"/>
      <c r="H78" s="262"/>
      <c r="I78" s="262"/>
    </row>
    <row r="79" spans="3:9" ht="27.75" customHeight="1" thickBot="1">
      <c r="C79" s="398" t="s">
        <v>161</v>
      </c>
      <c r="D79" s="398" t="s">
        <v>162</v>
      </c>
      <c r="E79" s="398" t="s">
        <v>163</v>
      </c>
      <c r="F79" s="398" t="s">
        <v>164</v>
      </c>
      <c r="G79" s="398" t="s">
        <v>102</v>
      </c>
      <c r="H79" s="401" t="s">
        <v>96</v>
      </c>
      <c r="I79" s="402"/>
    </row>
    <row r="80" spans="3:9" ht="15.4" thickBot="1">
      <c r="C80" s="399"/>
      <c r="D80" s="399"/>
      <c r="E80" s="399"/>
      <c r="F80" s="399"/>
      <c r="G80" s="399"/>
      <c r="H80" s="282" t="s">
        <v>165</v>
      </c>
      <c r="I80" s="282" t="s">
        <v>166</v>
      </c>
    </row>
    <row r="81" spans="3:9" ht="18" customHeight="1" thickBot="1">
      <c r="C81" s="281"/>
      <c r="D81" s="278"/>
      <c r="E81" s="278"/>
      <c r="F81" s="278"/>
      <c r="G81" s="278">
        <f t="shared" ref="G81:G90" si="4">D81*F81</f>
        <v>0</v>
      </c>
      <c r="H81" s="278"/>
      <c r="I81" s="278"/>
    </row>
    <row r="82" spans="3:9" ht="18" customHeight="1" thickBot="1">
      <c r="C82" s="281"/>
      <c r="D82" s="278"/>
      <c r="E82" s="278"/>
      <c r="F82" s="278"/>
      <c r="G82" s="278">
        <f t="shared" si="4"/>
        <v>0</v>
      </c>
      <c r="H82" s="278"/>
      <c r="I82" s="278"/>
    </row>
    <row r="83" spans="3:9" ht="18" customHeight="1" thickBot="1">
      <c r="C83" s="281"/>
      <c r="D83" s="278"/>
      <c r="E83" s="278"/>
      <c r="F83" s="278"/>
      <c r="G83" s="278">
        <f t="shared" si="4"/>
        <v>0</v>
      </c>
      <c r="H83" s="278"/>
      <c r="I83" s="278"/>
    </row>
    <row r="84" spans="3:9" ht="18" customHeight="1" thickBot="1">
      <c r="C84" s="281"/>
      <c r="D84" s="278"/>
      <c r="E84" s="278"/>
      <c r="F84" s="278"/>
      <c r="G84" s="278">
        <f t="shared" si="4"/>
        <v>0</v>
      </c>
      <c r="H84" s="278"/>
      <c r="I84" s="278"/>
    </row>
    <row r="85" spans="3:9" ht="18" customHeight="1" thickBot="1">
      <c r="C85" s="281"/>
      <c r="D85" s="278"/>
      <c r="E85" s="278"/>
      <c r="F85" s="278"/>
      <c r="G85" s="278">
        <f t="shared" si="4"/>
        <v>0</v>
      </c>
      <c r="H85" s="278"/>
      <c r="I85" s="278"/>
    </row>
    <row r="86" spans="3:9" ht="18" customHeight="1" thickBot="1">
      <c r="C86" s="281"/>
      <c r="D86" s="278"/>
      <c r="E86" s="278"/>
      <c r="F86" s="278"/>
      <c r="G86" s="278">
        <f t="shared" si="4"/>
        <v>0</v>
      </c>
      <c r="H86" s="278"/>
      <c r="I86" s="278"/>
    </row>
    <row r="87" spans="3:9" ht="18" customHeight="1" thickBot="1">
      <c r="C87" s="281"/>
      <c r="D87" s="278"/>
      <c r="E87" s="278"/>
      <c r="F87" s="278"/>
      <c r="G87" s="278">
        <f t="shared" si="4"/>
        <v>0</v>
      </c>
      <c r="H87" s="278"/>
      <c r="I87" s="278"/>
    </row>
    <row r="88" spans="3:9" ht="18" customHeight="1" thickBot="1">
      <c r="C88" s="281"/>
      <c r="D88" s="278"/>
      <c r="E88" s="278"/>
      <c r="F88" s="278"/>
      <c r="G88" s="278">
        <f t="shared" si="4"/>
        <v>0</v>
      </c>
      <c r="H88" s="278"/>
      <c r="I88" s="278"/>
    </row>
    <row r="89" spans="3:9" ht="18" customHeight="1" thickBot="1">
      <c r="C89" s="281"/>
      <c r="D89" s="278"/>
      <c r="E89" s="278"/>
      <c r="F89" s="278"/>
      <c r="G89" s="278">
        <f t="shared" si="4"/>
        <v>0</v>
      </c>
      <c r="H89" s="278"/>
      <c r="I89" s="278"/>
    </row>
    <row r="90" spans="3:9" ht="18" customHeight="1" thickBot="1">
      <c r="C90" s="281"/>
      <c r="D90" s="278"/>
      <c r="E90" s="278"/>
      <c r="F90" s="278"/>
      <c r="G90" s="278">
        <f t="shared" si="4"/>
        <v>0</v>
      </c>
      <c r="H90" s="278"/>
      <c r="I90" s="278"/>
    </row>
    <row r="91" spans="3:9" ht="15.75" thickBot="1">
      <c r="C91" s="280" t="s">
        <v>167</v>
      </c>
      <c r="D91" s="279"/>
      <c r="E91" s="279"/>
      <c r="F91" s="279"/>
      <c r="G91" s="278">
        <f>SUM(G81:G90)</f>
        <v>0</v>
      </c>
      <c r="H91" s="278">
        <f>SUM(H81:H90)</f>
        <v>0</v>
      </c>
      <c r="I91" s="278">
        <f>SUM(I81:I90)</f>
        <v>0</v>
      </c>
    </row>
    <row r="92" spans="3:9" ht="15.75">
      <c r="C92" s="268"/>
      <c r="D92" s="262"/>
      <c r="E92" s="262"/>
      <c r="F92" s="262"/>
      <c r="G92" s="262"/>
      <c r="H92" s="262"/>
      <c r="I92" s="262"/>
    </row>
    <row r="93" spans="3:9" ht="65.25" customHeight="1">
      <c r="C93" s="406" t="s">
        <v>174</v>
      </c>
      <c r="D93" s="406"/>
      <c r="E93" s="406"/>
      <c r="F93" s="406"/>
      <c r="G93" s="406"/>
      <c r="H93" s="406"/>
      <c r="I93" s="406"/>
    </row>
    <row r="94" spans="3:9" ht="15.4" thickBot="1">
      <c r="C94" s="272" t="s">
        <v>175</v>
      </c>
      <c r="D94" s="277"/>
      <c r="E94" s="277"/>
      <c r="F94" s="277"/>
      <c r="G94" s="277"/>
      <c r="H94" s="277"/>
      <c r="I94" s="277"/>
    </row>
    <row r="95" spans="3:9" ht="15.75" customHeight="1" thickBot="1">
      <c r="C95" s="409" t="s">
        <v>176</v>
      </c>
      <c r="D95" s="410"/>
      <c r="E95" s="410"/>
      <c r="F95" s="410"/>
      <c r="G95" s="410"/>
      <c r="H95" s="266" t="s">
        <v>165</v>
      </c>
      <c r="I95" s="265" t="s">
        <v>166</v>
      </c>
    </row>
    <row r="96" spans="3:9" ht="15.75" customHeight="1">
      <c r="C96" s="410"/>
      <c r="D96" s="410"/>
      <c r="E96" s="410"/>
      <c r="F96" s="410"/>
      <c r="G96" s="410"/>
      <c r="H96" s="264">
        <v>0</v>
      </c>
      <c r="I96" s="264">
        <v>0</v>
      </c>
    </row>
    <row r="97" spans="3:11" ht="15.75" customHeight="1">
      <c r="C97" s="410"/>
      <c r="D97" s="410"/>
      <c r="E97" s="410"/>
      <c r="F97" s="410"/>
      <c r="G97" s="410"/>
      <c r="H97" s="263"/>
      <c r="I97" s="263"/>
    </row>
    <row r="98" spans="3:11" ht="15.75" customHeight="1">
      <c r="C98" s="270"/>
      <c r="D98" s="269"/>
      <c r="E98" s="269"/>
      <c r="F98" s="269"/>
      <c r="G98" s="269"/>
      <c r="H98" s="269"/>
      <c r="I98" s="269"/>
    </row>
    <row r="99" spans="3:11" ht="97.5" customHeight="1">
      <c r="C99" s="406" t="s">
        <v>177</v>
      </c>
      <c r="D99" s="406"/>
      <c r="E99" s="406"/>
      <c r="F99" s="406"/>
      <c r="G99" s="406"/>
      <c r="H99" s="406"/>
      <c r="I99" s="276"/>
    </row>
    <row r="100" spans="3:11" ht="15.75">
      <c r="C100" s="271"/>
      <c r="D100" s="267"/>
      <c r="E100" s="267"/>
      <c r="F100" s="267"/>
      <c r="G100" s="267"/>
      <c r="H100" s="267"/>
      <c r="I100" s="267"/>
    </row>
    <row r="101" spans="3:11" ht="56.25" customHeight="1" thickBot="1">
      <c r="C101" s="400" t="s">
        <v>178</v>
      </c>
      <c r="D101" s="405"/>
      <c r="E101" s="405"/>
      <c r="F101" s="405"/>
      <c r="G101" s="405"/>
      <c r="H101" s="405"/>
      <c r="I101" s="405"/>
      <c r="J101" s="125"/>
    </row>
    <row r="102" spans="3:11" ht="16.5" customHeight="1" thickBot="1">
      <c r="C102" s="409" t="s">
        <v>176</v>
      </c>
      <c r="D102" s="410"/>
      <c r="E102" s="410"/>
      <c r="F102" s="410"/>
      <c r="G102" s="410"/>
      <c r="H102" s="266" t="s">
        <v>165</v>
      </c>
      <c r="I102" s="265" t="s">
        <v>166</v>
      </c>
    </row>
    <row r="103" spans="3:11" ht="15.75" customHeight="1">
      <c r="C103" s="410"/>
      <c r="D103" s="410"/>
      <c r="E103" s="410"/>
      <c r="F103" s="410"/>
      <c r="G103" s="410"/>
      <c r="H103" s="264">
        <v>0</v>
      </c>
      <c r="I103" s="264">
        <v>0</v>
      </c>
    </row>
    <row r="104" spans="3:11" ht="15.75" customHeight="1">
      <c r="C104" s="410"/>
      <c r="D104" s="410"/>
      <c r="E104" s="410"/>
      <c r="F104" s="410"/>
      <c r="G104" s="410"/>
      <c r="H104" s="263"/>
      <c r="I104" s="263"/>
    </row>
    <row r="105" spans="3:11" ht="15.75">
      <c r="C105" s="271"/>
      <c r="D105" s="267"/>
      <c r="E105" s="267"/>
      <c r="F105" s="267"/>
      <c r="G105" s="267"/>
      <c r="H105" s="267"/>
      <c r="I105" s="267"/>
    </row>
    <row r="106" spans="3:11" ht="38.25" customHeight="1">
      <c r="C106" s="414" t="s">
        <v>179</v>
      </c>
      <c r="D106" s="414"/>
      <c r="E106" s="414"/>
      <c r="F106" s="414"/>
      <c r="G106" s="414"/>
      <c r="H106" s="414"/>
      <c r="I106" s="414"/>
    </row>
    <row r="107" spans="3:11" ht="15.75">
      <c r="C107" s="271"/>
      <c r="D107" s="267"/>
      <c r="E107" s="267"/>
      <c r="F107" s="267"/>
      <c r="G107" s="267"/>
      <c r="H107" s="267"/>
      <c r="I107" s="267"/>
    </row>
    <row r="108" spans="3:11" ht="33" customHeight="1" thickBot="1">
      <c r="C108" s="400" t="s">
        <v>180</v>
      </c>
      <c r="D108" s="405"/>
      <c r="E108" s="405"/>
      <c r="F108" s="405"/>
      <c r="G108" s="405"/>
      <c r="H108" s="405"/>
      <c r="I108" s="405"/>
      <c r="J108" s="125"/>
      <c r="K108" s="125"/>
    </row>
    <row r="109" spans="3:11" ht="16.5" customHeight="1" thickBot="1">
      <c r="C109" s="409" t="s">
        <v>176</v>
      </c>
      <c r="D109" s="410"/>
      <c r="E109" s="410"/>
      <c r="F109" s="410"/>
      <c r="G109" s="410"/>
      <c r="H109" s="266" t="s">
        <v>165</v>
      </c>
      <c r="I109" s="265" t="s">
        <v>166</v>
      </c>
    </row>
    <row r="110" spans="3:11" ht="15.75" customHeight="1">
      <c r="C110" s="410"/>
      <c r="D110" s="410"/>
      <c r="E110" s="410"/>
      <c r="F110" s="410"/>
      <c r="G110" s="410"/>
      <c r="H110" s="264">
        <v>0</v>
      </c>
      <c r="I110" s="264">
        <v>0</v>
      </c>
    </row>
    <row r="111" spans="3:11" ht="15.75" customHeight="1">
      <c r="C111" s="410"/>
      <c r="D111" s="410"/>
      <c r="E111" s="410"/>
      <c r="F111" s="410"/>
      <c r="G111" s="410"/>
      <c r="H111" s="263"/>
      <c r="I111" s="263"/>
    </row>
    <row r="112" spans="3:11" ht="15.75">
      <c r="C112" s="268"/>
      <c r="D112" s="267"/>
      <c r="E112" s="267"/>
      <c r="F112" s="267"/>
      <c r="G112" s="267"/>
      <c r="H112" s="267"/>
      <c r="I112" s="267"/>
    </row>
    <row r="113" spans="3:11" ht="123.75" customHeight="1" thickBot="1">
      <c r="C113" s="406" t="s">
        <v>181</v>
      </c>
      <c r="D113" s="406"/>
      <c r="E113" s="406"/>
      <c r="F113" s="406"/>
      <c r="G113" s="406"/>
      <c r="H113" s="406"/>
      <c r="I113" s="406"/>
      <c r="J113" s="125"/>
      <c r="K113" s="125"/>
    </row>
    <row r="114" spans="3:11" ht="16.5" customHeight="1" thickBot="1">
      <c r="C114" s="409" t="s">
        <v>176</v>
      </c>
      <c r="D114" s="410"/>
      <c r="E114" s="410"/>
      <c r="F114" s="410"/>
      <c r="G114" s="410"/>
      <c r="H114" s="266" t="s">
        <v>165</v>
      </c>
      <c r="I114" s="265" t="s">
        <v>166</v>
      </c>
    </row>
    <row r="115" spans="3:11" ht="15.75" customHeight="1">
      <c r="C115" s="410"/>
      <c r="D115" s="410"/>
      <c r="E115" s="410"/>
      <c r="F115" s="410"/>
      <c r="G115" s="410"/>
      <c r="H115" s="264">
        <v>0</v>
      </c>
      <c r="I115" s="264">
        <v>0</v>
      </c>
    </row>
    <row r="116" spans="3:11" ht="15.75" customHeight="1">
      <c r="C116" s="410"/>
      <c r="D116" s="410"/>
      <c r="E116" s="410"/>
      <c r="F116" s="410"/>
      <c r="G116" s="410"/>
      <c r="H116" s="263"/>
      <c r="I116" s="263"/>
    </row>
    <row r="117" spans="3:11" ht="15.75">
      <c r="C117" s="275"/>
      <c r="D117" s="267"/>
      <c r="E117" s="267"/>
      <c r="F117" s="267"/>
      <c r="G117" s="267"/>
      <c r="H117" s="267"/>
      <c r="I117" s="267"/>
    </row>
    <row r="118" spans="3:11" ht="69.75" customHeight="1" thickBot="1">
      <c r="C118" s="406" t="s">
        <v>182</v>
      </c>
      <c r="D118" s="406"/>
      <c r="E118" s="406"/>
      <c r="F118" s="406"/>
      <c r="G118" s="406"/>
      <c r="H118" s="406"/>
      <c r="I118" s="406"/>
      <c r="J118" s="273"/>
      <c r="K118" s="273"/>
    </row>
    <row r="119" spans="3:11" ht="18.75" customHeight="1" thickBot="1">
      <c r="C119" s="409" t="s">
        <v>176</v>
      </c>
      <c r="D119" s="410"/>
      <c r="E119" s="410"/>
      <c r="F119" s="410"/>
      <c r="G119" s="410"/>
      <c r="H119" s="266" t="s">
        <v>165</v>
      </c>
      <c r="I119" s="265" t="s">
        <v>166</v>
      </c>
      <c r="J119" s="273"/>
      <c r="K119" s="273"/>
    </row>
    <row r="120" spans="3:11" ht="18.75" customHeight="1">
      <c r="C120" s="410"/>
      <c r="D120" s="410"/>
      <c r="E120" s="410"/>
      <c r="F120" s="410"/>
      <c r="G120" s="410"/>
      <c r="H120" s="264">
        <v>0</v>
      </c>
      <c r="I120" s="264">
        <v>0</v>
      </c>
      <c r="J120" s="273"/>
      <c r="K120" s="273"/>
    </row>
    <row r="121" spans="3:11" ht="18.75" customHeight="1">
      <c r="C121" s="410"/>
      <c r="D121" s="410"/>
      <c r="E121" s="410"/>
      <c r="F121" s="410"/>
      <c r="G121" s="410"/>
      <c r="H121" s="274"/>
      <c r="I121" s="274"/>
      <c r="J121" s="273"/>
      <c r="K121" s="273"/>
    </row>
    <row r="122" spans="3:11" ht="18.75" customHeight="1">
      <c r="C122" s="274"/>
      <c r="D122" s="274"/>
      <c r="E122" s="274"/>
      <c r="F122" s="274"/>
      <c r="G122" s="274"/>
      <c r="H122" s="274"/>
      <c r="I122" s="274"/>
      <c r="J122" s="273"/>
      <c r="K122" s="273"/>
    </row>
    <row r="123" spans="3:11" ht="58.5" customHeight="1" thickBot="1">
      <c r="C123" s="414" t="s">
        <v>183</v>
      </c>
      <c r="D123" s="414"/>
      <c r="E123" s="414"/>
      <c r="F123" s="414"/>
      <c r="G123" s="414"/>
      <c r="H123" s="414"/>
      <c r="I123" s="414"/>
    </row>
    <row r="124" spans="3:11" ht="16.5" customHeight="1" thickBot="1">
      <c r="C124" s="411" t="s">
        <v>176</v>
      </c>
      <c r="D124" s="411"/>
      <c r="E124" s="411"/>
      <c r="F124" s="411"/>
      <c r="G124" s="411"/>
      <c r="H124" s="266" t="s">
        <v>165</v>
      </c>
      <c r="I124" s="265" t="s">
        <v>166</v>
      </c>
    </row>
    <row r="125" spans="3:11" ht="15.75" customHeight="1">
      <c r="C125" s="411"/>
      <c r="D125" s="411"/>
      <c r="E125" s="411"/>
      <c r="F125" s="411"/>
      <c r="G125" s="411"/>
      <c r="H125" s="264">
        <v>0</v>
      </c>
      <c r="I125" s="264">
        <v>0</v>
      </c>
    </row>
    <row r="126" spans="3:11" ht="15.75" customHeight="1">
      <c r="C126" s="411"/>
      <c r="D126" s="411"/>
      <c r="E126" s="411"/>
      <c r="F126" s="411"/>
      <c r="G126" s="411"/>
      <c r="H126" s="263"/>
      <c r="I126" s="263"/>
    </row>
    <row r="127" spans="3:11" ht="15.75">
      <c r="C127" s="272"/>
      <c r="D127" s="267"/>
      <c r="E127" s="267"/>
      <c r="F127" s="267"/>
      <c r="G127" s="267"/>
      <c r="H127" s="267"/>
      <c r="I127" s="267"/>
    </row>
    <row r="128" spans="3:11" ht="48.75" customHeight="1" thickBot="1">
      <c r="C128" s="406" t="s">
        <v>184</v>
      </c>
      <c r="D128" s="406"/>
      <c r="E128" s="406"/>
      <c r="F128" s="406"/>
      <c r="G128" s="406"/>
      <c r="H128" s="406"/>
      <c r="I128" s="406"/>
      <c r="J128" s="125"/>
      <c r="K128" s="125"/>
    </row>
    <row r="129" spans="3:13" ht="16.5" customHeight="1" thickBot="1">
      <c r="C129" s="409" t="s">
        <v>176</v>
      </c>
      <c r="D129" s="410"/>
      <c r="E129" s="410"/>
      <c r="F129" s="410"/>
      <c r="G129" s="410"/>
      <c r="H129" s="266" t="s">
        <v>165</v>
      </c>
      <c r="I129" s="265" t="s">
        <v>166</v>
      </c>
    </row>
    <row r="130" spans="3:13" ht="15.75" customHeight="1">
      <c r="C130" s="410"/>
      <c r="D130" s="410"/>
      <c r="E130" s="410"/>
      <c r="F130" s="410"/>
      <c r="G130" s="410"/>
      <c r="H130" s="264">
        <v>0</v>
      </c>
      <c r="I130" s="264">
        <v>0</v>
      </c>
    </row>
    <row r="131" spans="3:13" ht="15.75" customHeight="1">
      <c r="C131" s="410"/>
      <c r="D131" s="410"/>
      <c r="E131" s="410"/>
      <c r="F131" s="410"/>
      <c r="G131" s="410"/>
      <c r="H131" s="263"/>
      <c r="I131" s="263"/>
    </row>
    <row r="132" spans="3:13" ht="15.75">
      <c r="C132" s="268"/>
      <c r="D132" s="267"/>
      <c r="E132" s="267"/>
      <c r="F132" s="267"/>
      <c r="G132" s="267"/>
      <c r="H132" s="267"/>
      <c r="I132" s="267"/>
    </row>
    <row r="133" spans="3:13" ht="33" customHeight="1" thickBot="1">
      <c r="C133" s="406" t="s">
        <v>185</v>
      </c>
      <c r="D133" s="406"/>
      <c r="E133" s="406"/>
      <c r="F133" s="406"/>
      <c r="G133" s="406"/>
      <c r="H133" s="406"/>
      <c r="I133" s="406"/>
    </row>
    <row r="134" spans="3:13" ht="16.5" customHeight="1" thickBot="1">
      <c r="C134" s="409" t="s">
        <v>176</v>
      </c>
      <c r="D134" s="410"/>
      <c r="E134" s="410"/>
      <c r="F134" s="410"/>
      <c r="G134" s="410"/>
      <c r="H134" s="266" t="s">
        <v>165</v>
      </c>
      <c r="I134" s="265" t="s">
        <v>166</v>
      </c>
    </row>
    <row r="135" spans="3:13" ht="15.75" customHeight="1">
      <c r="C135" s="410"/>
      <c r="D135" s="410"/>
      <c r="E135" s="410"/>
      <c r="F135" s="410"/>
      <c r="G135" s="410"/>
      <c r="H135" s="264">
        <v>0</v>
      </c>
      <c r="I135" s="264">
        <v>0</v>
      </c>
    </row>
    <row r="136" spans="3:13" ht="15.75" customHeight="1">
      <c r="C136" s="410"/>
      <c r="D136" s="410"/>
      <c r="E136" s="410"/>
      <c r="F136" s="410"/>
      <c r="G136" s="410"/>
      <c r="H136" s="267"/>
      <c r="I136" s="267"/>
    </row>
    <row r="137" spans="3:13" ht="15.75">
      <c r="C137" s="271"/>
      <c r="D137" s="267"/>
      <c r="E137" s="267"/>
      <c r="F137" s="267"/>
      <c r="G137" s="267"/>
      <c r="H137" s="267"/>
      <c r="I137" s="267"/>
    </row>
    <row r="138" spans="3:13" ht="46.5" customHeight="1" thickBot="1">
      <c r="C138" s="406" t="s">
        <v>186</v>
      </c>
      <c r="D138" s="406"/>
      <c r="E138" s="406"/>
      <c r="F138" s="406"/>
      <c r="G138" s="406"/>
      <c r="H138" s="406"/>
      <c r="I138" s="406"/>
      <c r="J138" s="125"/>
      <c r="K138" s="125"/>
      <c r="L138" s="125"/>
    </row>
    <row r="139" spans="3:13" ht="16.5" customHeight="1" thickBot="1">
      <c r="C139" s="409" t="s">
        <v>176</v>
      </c>
      <c r="D139" s="410"/>
      <c r="E139" s="410"/>
      <c r="F139" s="410"/>
      <c r="G139" s="410"/>
      <c r="H139" s="266" t="s">
        <v>165</v>
      </c>
      <c r="I139" s="265" t="s">
        <v>166</v>
      </c>
    </row>
    <row r="140" spans="3:13" ht="15.75" customHeight="1">
      <c r="C140" s="410"/>
      <c r="D140" s="410"/>
      <c r="E140" s="410"/>
      <c r="F140" s="410"/>
      <c r="G140" s="410"/>
      <c r="H140" s="264">
        <v>0</v>
      </c>
      <c r="I140" s="264">
        <v>0</v>
      </c>
    </row>
    <row r="141" spans="3:13" ht="15.75" customHeight="1">
      <c r="C141" s="410"/>
      <c r="D141" s="410"/>
      <c r="E141" s="410"/>
      <c r="F141" s="410"/>
      <c r="G141" s="410"/>
      <c r="H141" s="267"/>
      <c r="I141" s="267"/>
    </row>
    <row r="142" spans="3:13" ht="15.75">
      <c r="C142" s="271"/>
      <c r="D142" s="267"/>
      <c r="E142" s="267"/>
      <c r="F142" s="267"/>
      <c r="G142" s="267"/>
      <c r="H142" s="267"/>
      <c r="I142" s="267"/>
    </row>
    <row r="143" spans="3:13" ht="48" customHeight="1" thickBot="1">
      <c r="C143" s="406" t="s">
        <v>187</v>
      </c>
      <c r="D143" s="406"/>
      <c r="E143" s="406"/>
      <c r="F143" s="406"/>
      <c r="G143" s="406"/>
      <c r="H143" s="406"/>
      <c r="I143" s="406"/>
      <c r="J143" s="125"/>
      <c r="K143" s="125"/>
      <c r="L143" s="125"/>
      <c r="M143" s="125"/>
    </row>
    <row r="144" spans="3:13" ht="15.75" customHeight="1" thickBot="1">
      <c r="C144" s="409" t="s">
        <v>176</v>
      </c>
      <c r="D144" s="410"/>
      <c r="E144" s="410"/>
      <c r="F144" s="410"/>
      <c r="G144" s="410"/>
      <c r="H144" s="266" t="s">
        <v>165</v>
      </c>
      <c r="I144" s="265" t="s">
        <v>166</v>
      </c>
      <c r="J144" s="125"/>
      <c r="K144" s="125"/>
      <c r="L144" s="125"/>
      <c r="M144" s="125"/>
    </row>
    <row r="145" spans="3:13" ht="15.75" customHeight="1">
      <c r="C145" s="410"/>
      <c r="D145" s="410"/>
      <c r="E145" s="410"/>
      <c r="F145" s="410"/>
      <c r="G145" s="410"/>
      <c r="H145" s="264">
        <v>0</v>
      </c>
      <c r="I145" s="264">
        <v>0</v>
      </c>
      <c r="J145" s="125"/>
      <c r="K145" s="125"/>
      <c r="L145" s="125"/>
      <c r="M145" s="125"/>
    </row>
    <row r="146" spans="3:13" ht="15.75" customHeight="1">
      <c r="C146" s="410"/>
      <c r="D146" s="410"/>
      <c r="E146" s="410"/>
      <c r="F146" s="410"/>
      <c r="G146" s="410"/>
      <c r="H146" s="263"/>
      <c r="I146" s="263"/>
      <c r="J146" s="125"/>
      <c r="K146" s="125"/>
      <c r="L146" s="125"/>
      <c r="M146" s="125"/>
    </row>
    <row r="147" spans="3:13" ht="15.75" customHeight="1">
      <c r="C147" s="270"/>
      <c r="D147" s="269"/>
      <c r="E147" s="269"/>
      <c r="F147" s="269"/>
      <c r="G147" s="269"/>
      <c r="H147" s="269"/>
      <c r="I147" s="269"/>
      <c r="J147" s="125"/>
      <c r="K147" s="125"/>
      <c r="L147" s="125"/>
      <c r="M147" s="125"/>
    </row>
    <row r="148" spans="3:13" ht="62.25" customHeight="1" thickBot="1">
      <c r="C148" s="414" t="s">
        <v>188</v>
      </c>
      <c r="D148" s="414"/>
      <c r="E148" s="414"/>
      <c r="F148" s="414"/>
      <c r="G148" s="414"/>
      <c r="H148" s="414"/>
      <c r="I148" s="414"/>
    </row>
    <row r="149" spans="3:13" ht="16.5" customHeight="1" thickBot="1">
      <c r="C149" s="409" t="s">
        <v>176</v>
      </c>
      <c r="D149" s="410"/>
      <c r="E149" s="410"/>
      <c r="F149" s="410"/>
      <c r="G149" s="410"/>
      <c r="H149" s="266" t="s">
        <v>165</v>
      </c>
      <c r="I149" s="265" t="s">
        <v>166</v>
      </c>
    </row>
    <row r="150" spans="3:13" ht="15.75" customHeight="1">
      <c r="C150" s="410"/>
      <c r="D150" s="410"/>
      <c r="E150" s="410"/>
      <c r="F150" s="410"/>
      <c r="G150" s="410"/>
      <c r="H150" s="264">
        <v>0</v>
      </c>
      <c r="I150" s="264">
        <v>0</v>
      </c>
    </row>
    <row r="151" spans="3:13" ht="15.75" customHeight="1">
      <c r="C151" s="410"/>
      <c r="D151" s="410"/>
      <c r="E151" s="410"/>
      <c r="F151" s="410"/>
      <c r="G151" s="410"/>
      <c r="H151" s="267"/>
      <c r="I151" s="267"/>
    </row>
    <row r="152" spans="3:13" ht="15.75">
      <c r="C152" s="268"/>
      <c r="D152" s="267"/>
      <c r="E152" s="267"/>
      <c r="F152" s="267"/>
      <c r="G152" s="267"/>
      <c r="H152" s="267"/>
      <c r="I152" s="267"/>
    </row>
    <row r="153" spans="3:13" ht="60.75" customHeight="1" thickBot="1">
      <c r="C153" s="406" t="s">
        <v>189</v>
      </c>
      <c r="D153" s="406"/>
      <c r="E153" s="406"/>
      <c r="F153" s="406"/>
      <c r="G153" s="406"/>
      <c r="H153" s="406"/>
      <c r="I153" s="406"/>
      <c r="J153" s="125"/>
      <c r="K153" s="125"/>
      <c r="L153" s="125"/>
      <c r="M153" s="125"/>
    </row>
    <row r="154" spans="3:13" ht="16.5" customHeight="1" thickBot="1">
      <c r="C154" s="409" t="s">
        <v>176</v>
      </c>
      <c r="D154" s="410"/>
      <c r="E154" s="410"/>
      <c r="F154" s="410"/>
      <c r="G154" s="410"/>
      <c r="H154" s="266" t="s">
        <v>165</v>
      </c>
      <c r="I154" s="265" t="s">
        <v>166</v>
      </c>
    </row>
    <row r="155" spans="3:13" ht="15.75" customHeight="1">
      <c r="C155" s="410"/>
      <c r="D155" s="410"/>
      <c r="E155" s="410"/>
      <c r="F155" s="410"/>
      <c r="G155" s="410"/>
      <c r="H155" s="264">
        <v>0</v>
      </c>
      <c r="I155" s="264">
        <v>0</v>
      </c>
    </row>
    <row r="156" spans="3:13" ht="15.75" customHeight="1">
      <c r="C156" s="410"/>
      <c r="D156" s="410"/>
      <c r="E156" s="410"/>
      <c r="F156" s="410"/>
      <c r="G156" s="410"/>
      <c r="H156" s="263"/>
      <c r="I156" s="263"/>
    </row>
    <row r="157" spans="3:13" ht="15.75">
      <c r="C157" s="268"/>
      <c r="D157" s="267"/>
      <c r="E157" s="267"/>
      <c r="F157" s="267"/>
      <c r="G157" s="267"/>
      <c r="H157" s="267"/>
      <c r="I157" s="267"/>
    </row>
    <row r="158" spans="3:13" ht="39.75" customHeight="1" thickBot="1">
      <c r="C158" s="406" t="s">
        <v>190</v>
      </c>
      <c r="D158" s="406"/>
      <c r="E158" s="406"/>
      <c r="F158" s="406"/>
      <c r="G158" s="406"/>
      <c r="H158" s="406"/>
      <c r="I158" s="406"/>
      <c r="J158" s="125"/>
      <c r="K158" s="125"/>
      <c r="L158" s="125"/>
      <c r="M158" s="125"/>
    </row>
    <row r="159" spans="3:13" ht="16.5" customHeight="1" thickBot="1">
      <c r="C159" s="409" t="s">
        <v>176</v>
      </c>
      <c r="D159" s="410"/>
      <c r="E159" s="410"/>
      <c r="F159" s="410"/>
      <c r="G159" s="410"/>
      <c r="H159" s="266" t="s">
        <v>165</v>
      </c>
      <c r="I159" s="265" t="s">
        <v>166</v>
      </c>
    </row>
    <row r="160" spans="3:13" ht="15.75" customHeight="1">
      <c r="C160" s="410"/>
      <c r="D160" s="410"/>
      <c r="E160" s="410"/>
      <c r="F160" s="410"/>
      <c r="G160" s="410"/>
      <c r="H160" s="264">
        <v>0</v>
      </c>
      <c r="I160" s="264">
        <v>0</v>
      </c>
    </row>
    <row r="161" spans="3:12" ht="15.75" customHeight="1">
      <c r="C161" s="410"/>
      <c r="D161" s="410"/>
      <c r="E161" s="410"/>
      <c r="F161" s="410"/>
      <c r="G161" s="410"/>
      <c r="H161" s="263"/>
      <c r="I161" s="263"/>
    </row>
    <row r="162" spans="3:12" ht="15.75">
      <c r="C162" s="268"/>
      <c r="D162" s="267"/>
      <c r="E162" s="267"/>
      <c r="F162" s="267"/>
      <c r="G162" s="267"/>
      <c r="H162" s="267"/>
      <c r="I162" s="267"/>
    </row>
    <row r="163" spans="3:12" ht="79.5" customHeight="1" thickBot="1">
      <c r="C163" s="406" t="s">
        <v>191</v>
      </c>
      <c r="D163" s="406"/>
      <c r="E163" s="406"/>
      <c r="F163" s="406"/>
      <c r="G163" s="406"/>
      <c r="H163" s="406"/>
      <c r="I163" s="406"/>
      <c r="J163" s="125"/>
      <c r="K163" s="125"/>
      <c r="L163" s="125"/>
    </row>
    <row r="164" spans="3:12" ht="16.5" customHeight="1" thickBot="1">
      <c r="C164" s="409" t="s">
        <v>176</v>
      </c>
      <c r="D164" s="410"/>
      <c r="E164" s="410"/>
      <c r="F164" s="410"/>
      <c r="G164" s="410"/>
      <c r="H164" s="266" t="s">
        <v>165</v>
      </c>
      <c r="I164" s="265" t="s">
        <v>166</v>
      </c>
      <c r="J164" s="125"/>
      <c r="K164" s="125"/>
      <c r="L164" s="125"/>
    </row>
    <row r="165" spans="3:12" ht="15.75" customHeight="1">
      <c r="C165" s="410"/>
      <c r="D165" s="410"/>
      <c r="E165" s="410"/>
      <c r="F165" s="410"/>
      <c r="G165" s="410"/>
      <c r="H165" s="264">
        <v>0</v>
      </c>
      <c r="I165" s="264">
        <v>0</v>
      </c>
      <c r="J165" s="125"/>
      <c r="K165" s="125"/>
      <c r="L165" s="125"/>
    </row>
    <row r="166" spans="3:12" ht="15.75" customHeight="1">
      <c r="C166" s="410"/>
      <c r="D166" s="410"/>
      <c r="E166" s="410"/>
      <c r="F166" s="410"/>
      <c r="G166" s="410"/>
      <c r="H166" s="263"/>
      <c r="I166" s="263"/>
      <c r="J166" s="125"/>
      <c r="K166" s="125"/>
      <c r="L166" s="125"/>
    </row>
    <row r="167" spans="3:12" ht="15.75">
      <c r="C167" s="262"/>
      <c r="D167" s="262"/>
      <c r="E167" s="262"/>
      <c r="F167" s="262"/>
      <c r="G167" s="262"/>
      <c r="H167" s="262"/>
      <c r="I167" s="262"/>
    </row>
  </sheetData>
  <mergeCells count="70">
    <mergeCell ref="C144:G146"/>
    <mergeCell ref="C118:I118"/>
    <mergeCell ref="E79:E80"/>
    <mergeCell ref="F79:F80"/>
    <mergeCell ref="C164:G166"/>
    <mergeCell ref="C149:G151"/>
    <mergeCell ref="C163:I163"/>
    <mergeCell ref="C154:G156"/>
    <mergeCell ref="C159:G161"/>
    <mergeCell ref="C153:I153"/>
    <mergeCell ref="C158:I158"/>
    <mergeCell ref="C64:C65"/>
    <mergeCell ref="G79:G80"/>
    <mergeCell ref="H79:I79"/>
    <mergeCell ref="C113:I113"/>
    <mergeCell ref="C99:H99"/>
    <mergeCell ref="H64:I64"/>
    <mergeCell ref="F28:F29"/>
    <mergeCell ref="G28:G29"/>
    <mergeCell ref="C143:I143"/>
    <mergeCell ref="C148:I148"/>
    <mergeCell ref="C134:G136"/>
    <mergeCell ref="C139:G141"/>
    <mergeCell ref="C108:I108"/>
    <mergeCell ref="C106:I106"/>
    <mergeCell ref="C123:I123"/>
    <mergeCell ref="C128:I128"/>
    <mergeCell ref="C133:I133"/>
    <mergeCell ref="C101:I101"/>
    <mergeCell ref="C119:G121"/>
    <mergeCell ref="H28:I28"/>
    <mergeCell ref="C93:I93"/>
    <mergeCell ref="C138:I138"/>
    <mergeCell ref="C58:I58"/>
    <mergeCell ref="C109:G111"/>
    <mergeCell ref="C114:G116"/>
    <mergeCell ref="C124:G126"/>
    <mergeCell ref="C129:G131"/>
    <mergeCell ref="C62:I62"/>
    <mergeCell ref="C77:I77"/>
    <mergeCell ref="C102:G104"/>
    <mergeCell ref="C95:G97"/>
    <mergeCell ref="C79:C80"/>
    <mergeCell ref="D79:D80"/>
    <mergeCell ref="D64:D65"/>
    <mergeCell ref="E64:E65"/>
    <mergeCell ref="F64:F65"/>
    <mergeCell ref="G64:G65"/>
    <mergeCell ref="C1:I1"/>
    <mergeCell ref="C2:I2"/>
    <mergeCell ref="C3:I3"/>
    <mergeCell ref="C12:C13"/>
    <mergeCell ref="D12:D13"/>
    <mergeCell ref="E12:E13"/>
    <mergeCell ref="F12:F13"/>
    <mergeCell ref="G12:G13"/>
    <mergeCell ref="C8:I8"/>
    <mergeCell ref="C10:I10"/>
    <mergeCell ref="C60:I60"/>
    <mergeCell ref="C44:C45"/>
    <mergeCell ref="D44:D45"/>
    <mergeCell ref="C26:I26"/>
    <mergeCell ref="H12:I12"/>
    <mergeCell ref="C28:C29"/>
    <mergeCell ref="D28:D29"/>
    <mergeCell ref="E28:E29"/>
    <mergeCell ref="E44:E45"/>
    <mergeCell ref="F44:F45"/>
    <mergeCell ref="G44:G45"/>
    <mergeCell ref="H44:I44"/>
  </mergeCells>
  <pageMargins left="0.7" right="0.7" top="0.75" bottom="0.75" header="0.3" footer="0.3"/>
  <pageSetup scale="71" fitToHeight="0" orientation="portrait" r:id="rId1"/>
  <rowBreaks count="3" manualBreakCount="3">
    <brk id="41" min="2" max="8" man="1"/>
    <brk id="91" min="2" max="8" man="1"/>
    <brk id="127" min="2"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2:K32"/>
  <sheetViews>
    <sheetView zoomScaleNormal="100" workbookViewId="0">
      <selection activeCell="D15" sqref="D15"/>
    </sheetView>
  </sheetViews>
  <sheetFormatPr defaultColWidth="9.140625" defaultRowHeight="14.25"/>
  <cols>
    <col min="1" max="1" width="20.85546875" style="61" customWidth="1"/>
    <col min="2" max="2" width="19.5703125" style="61" customWidth="1"/>
    <col min="3" max="3" width="5.85546875" style="61" customWidth="1"/>
    <col min="4" max="4" width="15.85546875" style="61" customWidth="1"/>
    <col min="5" max="5" width="1.28515625" style="61" customWidth="1"/>
    <col min="6" max="6" width="18.28515625" style="61" customWidth="1"/>
    <col min="7" max="7" width="0.5703125" style="61" customWidth="1"/>
    <col min="8" max="8" width="17" style="61" customWidth="1"/>
    <col min="9" max="9" width="15.42578125" style="61" customWidth="1"/>
    <col min="10" max="10" width="14.85546875" style="61" customWidth="1"/>
    <col min="11" max="11" width="14.140625" style="61" customWidth="1"/>
    <col min="12" max="16384" width="9.140625" style="61"/>
  </cols>
  <sheetData>
    <row r="2" spans="1:11">
      <c r="A2" s="63"/>
      <c r="K2" s="61" t="s">
        <v>192</v>
      </c>
    </row>
    <row r="3" spans="1:11">
      <c r="A3" s="63"/>
    </row>
    <row r="4" spans="1:11">
      <c r="A4" s="63"/>
    </row>
    <row r="5" spans="1:11">
      <c r="A5" s="63"/>
    </row>
    <row r="6" spans="1:11">
      <c r="A6" s="306" t="s">
        <v>83</v>
      </c>
      <c r="B6" s="306"/>
      <c r="C6" s="306"/>
      <c r="D6" s="306"/>
      <c r="E6" s="306"/>
      <c r="F6" s="306"/>
      <c r="G6" s="306"/>
      <c r="H6" s="306"/>
      <c r="I6" s="306"/>
      <c r="J6" s="306"/>
      <c r="K6" s="306"/>
    </row>
    <row r="7" spans="1:11">
      <c r="A7" s="306" t="s">
        <v>193</v>
      </c>
      <c r="B7" s="306"/>
      <c r="C7" s="306"/>
      <c r="D7" s="306"/>
      <c r="E7" s="306"/>
      <c r="F7" s="306"/>
      <c r="G7" s="306"/>
      <c r="H7" s="306"/>
      <c r="I7" s="306"/>
      <c r="J7" s="306"/>
      <c r="K7" s="306"/>
    </row>
    <row r="8" spans="1:11">
      <c r="A8" s="306" t="str">
        <f>+'Budget Summary Form 1 '!A8:I8</f>
        <v>WIOA 2023 PROGRAM</v>
      </c>
      <c r="B8" s="306"/>
      <c r="C8" s="306"/>
      <c r="D8" s="306"/>
      <c r="E8" s="306"/>
      <c r="F8" s="306"/>
      <c r="G8" s="306"/>
      <c r="H8" s="306"/>
      <c r="I8" s="306"/>
      <c r="J8" s="306"/>
      <c r="K8" s="306"/>
    </row>
    <row r="9" spans="1:11" ht="12.6" customHeight="1"/>
    <row r="10" spans="1:11">
      <c r="A10" s="64" t="s">
        <v>85</v>
      </c>
      <c r="B10" s="227">
        <f>'Budget Recap Form 1A'!C10</f>
        <v>0</v>
      </c>
      <c r="C10" s="101"/>
      <c r="D10" s="101"/>
      <c r="E10" s="64" t="s">
        <v>194</v>
      </c>
      <c r="H10" s="227" t="str">
        <f>'Budget Recap Form 1A'!F10</f>
        <v>2023-</v>
      </c>
      <c r="I10" s="101"/>
      <c r="J10" s="101"/>
      <c r="K10" s="101"/>
    </row>
    <row r="11" spans="1:11">
      <c r="A11" s="64" t="s">
        <v>16</v>
      </c>
      <c r="B11" s="227">
        <f>'Budget Recap Form 1A'!C11</f>
        <v>0</v>
      </c>
      <c r="C11" s="101"/>
      <c r="D11" s="101"/>
      <c r="E11" s="64" t="s">
        <v>17</v>
      </c>
      <c r="F11" s="64"/>
      <c r="G11" s="64"/>
      <c r="H11" s="101" t="str">
        <f>'Budget Recap Form 1A'!F11</f>
        <v>July 1, 2023 - June 30, 2024</v>
      </c>
      <c r="I11" s="101"/>
      <c r="J11" s="101"/>
      <c r="K11" s="101"/>
    </row>
    <row r="12" spans="1:11" ht="15.75">
      <c r="A12" s="64" t="s">
        <v>19</v>
      </c>
      <c r="B12" s="228">
        <f>'Budget Recap Form 1A'!C12</f>
        <v>0</v>
      </c>
      <c r="C12" s="229"/>
      <c r="D12" s="229"/>
      <c r="E12" s="64" t="s">
        <v>20</v>
      </c>
      <c r="F12" s="64"/>
      <c r="G12" s="64"/>
      <c r="H12" s="230">
        <f>'Budget Recap Form 1A'!F12</f>
        <v>0</v>
      </c>
      <c r="I12" s="231"/>
      <c r="J12" s="231"/>
      <c r="K12" s="231"/>
    </row>
    <row r="13" spans="1:11">
      <c r="A13" s="64" t="s">
        <v>21</v>
      </c>
      <c r="B13" s="228" t="str">
        <f>'Budget Recap Form 1A'!C13</f>
        <v>17.259 - Youth Activites</v>
      </c>
      <c r="C13" s="101"/>
      <c r="D13" s="101"/>
      <c r="E13" s="64" t="s">
        <v>195</v>
      </c>
      <c r="F13" s="64"/>
      <c r="G13" s="64"/>
      <c r="H13" s="228">
        <f>'Budget Recap Form 1A'!F13</f>
        <v>0</v>
      </c>
      <c r="I13" s="231"/>
      <c r="J13" s="231"/>
      <c r="K13" s="101"/>
    </row>
    <row r="14" spans="1:11" ht="18" customHeight="1" thickBot="1">
      <c r="D14" s="61" t="s">
        <v>25</v>
      </c>
      <c r="F14" s="232"/>
      <c r="G14" s="232"/>
    </row>
    <row r="15" spans="1:11">
      <c r="A15" s="66"/>
      <c r="B15" s="67" t="s">
        <v>26</v>
      </c>
      <c r="C15" s="68"/>
      <c r="D15" s="69" t="s">
        <v>27</v>
      </c>
      <c r="E15" s="233"/>
      <c r="F15" s="69" t="s">
        <v>28</v>
      </c>
      <c r="H15" s="234" t="s">
        <v>29</v>
      </c>
      <c r="I15" s="235" t="s">
        <v>30</v>
      </c>
      <c r="J15" s="69" t="s">
        <v>91</v>
      </c>
      <c r="K15" s="69" t="s">
        <v>92</v>
      </c>
    </row>
    <row r="16" spans="1:11" ht="42" customHeight="1">
      <c r="A16" s="419" t="s">
        <v>31</v>
      </c>
      <c r="B16" s="420"/>
      <c r="C16" s="421"/>
      <c r="D16" s="74" t="s">
        <v>196</v>
      </c>
      <c r="F16" s="74" t="s">
        <v>197</v>
      </c>
      <c r="G16" s="236"/>
      <c r="H16" s="237" t="s">
        <v>198</v>
      </c>
      <c r="I16" s="238" t="s">
        <v>199</v>
      </c>
      <c r="J16" s="239" t="s">
        <v>200</v>
      </c>
      <c r="K16" s="74" t="s">
        <v>201</v>
      </c>
    </row>
    <row r="17" spans="1:11" ht="18.75" customHeight="1">
      <c r="A17" s="434" t="s">
        <v>38</v>
      </c>
      <c r="B17" s="434"/>
      <c r="C17" s="434"/>
      <c r="D17" s="77">
        <f>+SUM('Budget Revision RECAP Form 1C'!D17:D24)</f>
        <v>0</v>
      </c>
      <c r="E17" s="77">
        <f>+SUM('Budget Revision RECAP Form 1C'!E17:E24)</f>
        <v>0</v>
      </c>
      <c r="F17" s="77">
        <f>+SUM('Budget Revision RECAP Form 1C'!F17:F24)</f>
        <v>0</v>
      </c>
      <c r="G17" s="240"/>
      <c r="H17" s="241">
        <f>K17-(D17+F17)</f>
        <v>0</v>
      </c>
      <c r="I17" s="77">
        <f>+SUM('Budget Revision RECAP Form 1C'!I17:I24)</f>
        <v>0</v>
      </c>
      <c r="J17" s="77">
        <f>+SUM('Budget Revision RECAP Form 1C'!J17:J24)</f>
        <v>0</v>
      </c>
      <c r="K17" s="77">
        <f>+I17+J17</f>
        <v>0</v>
      </c>
    </row>
    <row r="18" spans="1:11" ht="18.75" customHeight="1">
      <c r="A18" s="435" t="s">
        <v>39</v>
      </c>
      <c r="B18" s="435"/>
      <c r="C18" s="435"/>
      <c r="D18" s="77">
        <f>+SUM('Budget Revision RECAP Form 1C'!D26:D34)</f>
        <v>0</v>
      </c>
      <c r="E18" s="77">
        <f>+SUM('Budget Revision RECAP Form 1C'!E26:E34)</f>
        <v>0</v>
      </c>
      <c r="F18" s="77">
        <f>+SUM('Budget Revision RECAP Form 1C'!F26:F34)</f>
        <v>0</v>
      </c>
      <c r="G18" s="240"/>
      <c r="H18" s="241">
        <f t="shared" ref="H18:H19" si="0">K18-(D18+F18)</f>
        <v>0</v>
      </c>
      <c r="I18" s="77">
        <f>+SUM('Budget Revision RECAP Form 1C'!I26:I34)</f>
        <v>0</v>
      </c>
      <c r="J18" s="77">
        <f>+SUM('Budget Revision RECAP Form 1C'!J26:J34)</f>
        <v>0</v>
      </c>
      <c r="K18" s="77">
        <f t="shared" ref="K18:K19" si="1">+I18+J18</f>
        <v>0</v>
      </c>
    </row>
    <row r="19" spans="1:11" ht="19.5" customHeight="1">
      <c r="A19" s="436" t="s">
        <v>40</v>
      </c>
      <c r="B19" s="437"/>
      <c r="C19" s="438"/>
      <c r="D19" s="77">
        <f>+SUM('Budget Revision RECAP Form 1C'!D35:D36)</f>
        <v>0</v>
      </c>
      <c r="E19" s="176">
        <f>+SUM('Budget Revision RECAP Form 1C'!E35:E36)</f>
        <v>0</v>
      </c>
      <c r="F19" s="176">
        <f>+SUM('Budget Revision RECAP Form 1C'!F35:F36)</f>
        <v>0</v>
      </c>
      <c r="G19" s="233"/>
      <c r="H19" s="242">
        <f t="shared" si="0"/>
        <v>0</v>
      </c>
      <c r="I19" s="77">
        <f>+SUM('Budget Revision RECAP Form 1C'!I35:I36)</f>
        <v>0</v>
      </c>
      <c r="J19" s="77">
        <f>+SUM('Budget Revision RECAP Form 1C'!J35:J36)</f>
        <v>0</v>
      </c>
      <c r="K19" s="77">
        <f t="shared" si="1"/>
        <v>0</v>
      </c>
    </row>
    <row r="20" spans="1:11">
      <c r="A20" s="298" t="s">
        <v>41</v>
      </c>
      <c r="B20" s="299"/>
      <c r="C20" s="300"/>
      <c r="D20" s="80">
        <f>SUM(D17:D19)</f>
        <v>0</v>
      </c>
      <c r="E20" s="143"/>
      <c r="F20" s="80">
        <f>SUM(F17:F19)</f>
        <v>0</v>
      </c>
      <c r="G20" s="143"/>
      <c r="H20" s="80">
        <f>SUM(H17:H19)</f>
        <v>0</v>
      </c>
      <c r="I20" s="243">
        <f>SUM(I17:I19)</f>
        <v>0</v>
      </c>
      <c r="J20" s="243">
        <f>SUM(J17:J19)</f>
        <v>0</v>
      </c>
      <c r="K20" s="244">
        <f>SUM(K17:K19)</f>
        <v>0</v>
      </c>
    </row>
    <row r="21" spans="1:11">
      <c r="A21" s="81" t="s">
        <v>202</v>
      </c>
      <c r="B21" s="82"/>
      <c r="C21" s="82"/>
      <c r="D21" s="83"/>
      <c r="E21" s="83"/>
      <c r="F21" s="245"/>
      <c r="G21" s="245"/>
      <c r="H21" s="245"/>
      <c r="I21" s="84" t="e">
        <f>ROUND(I19/I20,4)</f>
        <v>#DIV/0!</v>
      </c>
      <c r="J21" s="84" t="e">
        <f t="shared" ref="J21" si="2">ROUND(J19/J20,4)</f>
        <v>#DIV/0!</v>
      </c>
      <c r="K21" s="84" t="e">
        <f t="shared" ref="K21" si="3">ROUND(K19/K20,4)</f>
        <v>#DIV/0!</v>
      </c>
    </row>
    <row r="22" spans="1:11">
      <c r="A22" s="417" t="s">
        <v>43</v>
      </c>
      <c r="B22" s="418"/>
      <c r="C22" s="418"/>
      <c r="D22" s="83"/>
      <c r="E22" s="116"/>
      <c r="F22" s="83"/>
      <c r="G22" s="116"/>
      <c r="H22" s="83"/>
      <c r="I22" s="246"/>
      <c r="K22" s="247" t="str">
        <f>IF(K20&gt;0,+J20/K20,"")</f>
        <v/>
      </c>
    </row>
    <row r="23" spans="1:11" ht="9" customHeight="1">
      <c r="A23" s="248"/>
      <c r="B23" s="249"/>
      <c r="C23" s="249"/>
      <c r="D23" s="83"/>
      <c r="E23" s="116"/>
      <c r="F23" s="250"/>
      <c r="G23" s="250"/>
      <c r="H23" s="250"/>
      <c r="I23" s="250"/>
      <c r="J23" s="86"/>
      <c r="K23" s="251"/>
    </row>
    <row r="24" spans="1:11">
      <c r="A24" s="100" t="s">
        <v>203</v>
      </c>
      <c r="B24" s="100"/>
      <c r="C24" s="100"/>
      <c r="D24" s="116"/>
      <c r="E24" s="116"/>
      <c r="F24" s="100" t="s">
        <v>204</v>
      </c>
      <c r="G24" s="97"/>
      <c r="H24" s="97"/>
      <c r="I24" s="97"/>
      <c r="J24" s="97"/>
      <c r="K24" s="97"/>
    </row>
    <row r="25" spans="1:11">
      <c r="A25" s="252"/>
      <c r="B25" s="252"/>
      <c r="C25" s="252"/>
      <c r="D25" s="116"/>
      <c r="E25" s="116"/>
      <c r="F25" s="99"/>
      <c r="G25" s="99"/>
      <c r="H25" s="99"/>
      <c r="I25" s="99"/>
      <c r="J25" s="99"/>
      <c r="K25" s="99"/>
    </row>
    <row r="26" spans="1:11">
      <c r="A26" s="100" t="s">
        <v>205</v>
      </c>
      <c r="B26" s="97"/>
      <c r="C26" s="97"/>
      <c r="D26" s="116"/>
      <c r="E26" s="116"/>
      <c r="F26" s="100" t="s">
        <v>206</v>
      </c>
      <c r="G26" s="97"/>
      <c r="H26" s="97"/>
      <c r="I26" s="97"/>
      <c r="J26" s="97"/>
      <c r="K26" s="115" t="s">
        <v>78</v>
      </c>
    </row>
    <row r="27" spans="1:11" ht="22.5" customHeight="1">
      <c r="A27" s="99"/>
      <c r="B27" s="99"/>
      <c r="C27" s="99"/>
      <c r="F27" s="99"/>
      <c r="G27" s="99"/>
      <c r="H27" s="99"/>
      <c r="I27" s="99"/>
      <c r="J27" s="99"/>
      <c r="K27" s="99"/>
    </row>
    <row r="28" spans="1:11">
      <c r="A28" s="100" t="s">
        <v>47</v>
      </c>
      <c r="B28" s="97"/>
      <c r="C28" s="97"/>
      <c r="F28" s="100" t="s">
        <v>47</v>
      </c>
      <c r="G28" s="97"/>
      <c r="H28" s="97"/>
      <c r="I28" s="97"/>
      <c r="J28" s="97"/>
      <c r="K28" s="97"/>
    </row>
    <row r="29" spans="1:11" ht="18.75" customHeight="1">
      <c r="A29" s="99"/>
      <c r="B29" s="99"/>
      <c r="C29" s="99"/>
      <c r="F29" s="99"/>
      <c r="G29" s="99"/>
      <c r="H29" s="99"/>
      <c r="I29" s="99"/>
      <c r="J29" s="99"/>
      <c r="K29" s="99"/>
    </row>
    <row r="30" spans="1:11">
      <c r="A30" s="100" t="s">
        <v>48</v>
      </c>
      <c r="B30" s="97"/>
      <c r="C30" s="97"/>
      <c r="F30" s="100" t="s">
        <v>48</v>
      </c>
      <c r="G30" s="97"/>
      <c r="H30" s="97"/>
      <c r="I30" s="97"/>
      <c r="J30" s="97"/>
      <c r="K30" s="97"/>
    </row>
    <row r="31" spans="1:11" ht="14.65" thickBot="1"/>
    <row r="32" spans="1:11" ht="14.65" thickBot="1">
      <c r="A32" s="295" t="s">
        <v>207</v>
      </c>
      <c r="B32" s="415"/>
      <c r="C32" s="415"/>
      <c r="D32" s="415"/>
      <c r="E32" s="415"/>
      <c r="F32" s="415"/>
      <c r="G32" s="415"/>
      <c r="H32" s="415"/>
      <c r="I32" s="415"/>
      <c r="J32" s="415"/>
      <c r="K32" s="416"/>
    </row>
  </sheetData>
  <mergeCells count="10">
    <mergeCell ref="A32:K32"/>
    <mergeCell ref="A20:C20"/>
    <mergeCell ref="A22:C22"/>
    <mergeCell ref="A19:C19"/>
    <mergeCell ref="A6:K6"/>
    <mergeCell ref="A7:K7"/>
    <mergeCell ref="A8:K8"/>
    <mergeCell ref="A16:C16"/>
    <mergeCell ref="A17:C17"/>
    <mergeCell ref="A18:C18"/>
  </mergeCells>
  <conditionalFormatting sqref="I21:K21">
    <cfRule type="cellIs" dxfId="6" priority="1" operator="lessThan">
      <formula>0.03</formula>
    </cfRule>
    <cfRule type="cellIs" dxfId="5" priority="2" operator="greaterThan">
      <formula>0.0299</formula>
    </cfRule>
  </conditionalFormatting>
  <pageMargins left="0.5" right="0" top="0.25" bottom="0.25" header="0.3" footer="0.3"/>
  <pageSetup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2:K51"/>
  <sheetViews>
    <sheetView zoomScale="90" zoomScaleNormal="90" workbookViewId="0">
      <selection activeCell="H21" sqref="H21"/>
    </sheetView>
  </sheetViews>
  <sheetFormatPr defaultColWidth="9.140625" defaultRowHeight="14.25"/>
  <cols>
    <col min="1" max="1" width="20.85546875" style="61" customWidth="1"/>
    <col min="2" max="2" width="19.5703125" style="61" customWidth="1"/>
    <col min="3" max="3" width="5.85546875" style="61" customWidth="1"/>
    <col min="4" max="4" width="15.85546875" style="61" customWidth="1"/>
    <col min="5" max="5" width="1.28515625" style="61" customWidth="1"/>
    <col min="6" max="6" width="18.28515625" style="61" customWidth="1"/>
    <col min="7" max="7" width="0.5703125" style="61" customWidth="1"/>
    <col min="8" max="8" width="17" style="61" customWidth="1"/>
    <col min="9" max="9" width="15.42578125" style="61" customWidth="1"/>
    <col min="10" max="10" width="14.85546875" style="61" customWidth="1"/>
    <col min="11" max="11" width="14.140625" style="61" customWidth="1"/>
    <col min="12" max="16384" width="9.140625" style="61"/>
  </cols>
  <sheetData>
    <row r="2" spans="1:11">
      <c r="A2" s="63"/>
      <c r="K2" s="61" t="s">
        <v>208</v>
      </c>
    </row>
    <row r="3" spans="1:11">
      <c r="A3" s="63"/>
    </row>
    <row r="4" spans="1:11">
      <c r="A4" s="63"/>
    </row>
    <row r="5" spans="1:11">
      <c r="A5" s="63"/>
    </row>
    <row r="6" spans="1:11">
      <c r="A6" s="306" t="s">
        <v>83</v>
      </c>
      <c r="B6" s="306"/>
      <c r="C6" s="306"/>
      <c r="D6" s="306"/>
      <c r="E6" s="306"/>
      <c r="F6" s="306"/>
      <c r="G6" s="306"/>
      <c r="H6" s="306"/>
      <c r="I6" s="306"/>
      <c r="J6" s="306"/>
      <c r="K6" s="306"/>
    </row>
    <row r="7" spans="1:11">
      <c r="A7" s="306" t="s">
        <v>209</v>
      </c>
      <c r="B7" s="306"/>
      <c r="C7" s="306"/>
      <c r="D7" s="306"/>
      <c r="E7" s="306"/>
      <c r="F7" s="306"/>
      <c r="G7" s="306"/>
      <c r="H7" s="306"/>
      <c r="I7" s="306"/>
      <c r="J7" s="306"/>
      <c r="K7" s="306"/>
    </row>
    <row r="8" spans="1:11">
      <c r="A8" s="306" t="str">
        <f>+'Budget Revision Summary Form 1B'!A8:K8</f>
        <v>WIOA 2023 PROGRAM</v>
      </c>
      <c r="B8" s="306"/>
      <c r="C8" s="306"/>
      <c r="D8" s="306"/>
      <c r="E8" s="306"/>
      <c r="F8" s="306"/>
      <c r="G8" s="306"/>
      <c r="H8" s="306"/>
      <c r="I8" s="306"/>
      <c r="J8" s="306"/>
      <c r="K8" s="306"/>
    </row>
    <row r="9" spans="1:11" ht="12.6" customHeight="1"/>
    <row r="10" spans="1:11">
      <c r="A10" s="64" t="s">
        <v>85</v>
      </c>
      <c r="B10" s="227">
        <f>'Budget Recap Form 1A'!C10</f>
        <v>0</v>
      </c>
      <c r="C10" s="101"/>
      <c r="D10" s="101"/>
      <c r="E10" s="64" t="s">
        <v>194</v>
      </c>
      <c r="H10" s="227" t="str">
        <f>'Budget Recap Form 1A'!F10</f>
        <v>2023-</v>
      </c>
      <c r="I10" s="101"/>
      <c r="J10" s="101"/>
      <c r="K10" s="101"/>
    </row>
    <row r="11" spans="1:11">
      <c r="A11" s="64" t="s">
        <v>16</v>
      </c>
      <c r="B11" s="227">
        <f>'Budget Recap Form 1A'!C11</f>
        <v>0</v>
      </c>
      <c r="C11" s="101"/>
      <c r="D11" s="101"/>
      <c r="E11" s="64" t="s">
        <v>17</v>
      </c>
      <c r="F11" s="64"/>
      <c r="G11" s="64"/>
      <c r="H11" s="101" t="str">
        <f>'Budget Recap Form 1A'!F11</f>
        <v>July 1, 2023 - June 30, 2024</v>
      </c>
      <c r="I11" s="101"/>
      <c r="J11" s="101"/>
      <c r="K11" s="101"/>
    </row>
    <row r="12" spans="1:11" ht="15.75">
      <c r="A12" s="64" t="s">
        <v>19</v>
      </c>
      <c r="B12" s="228">
        <f>'Budget Recap Form 1A'!C12</f>
        <v>0</v>
      </c>
      <c r="C12" s="229"/>
      <c r="D12" s="229"/>
      <c r="E12" s="64" t="s">
        <v>20</v>
      </c>
      <c r="F12" s="64"/>
      <c r="G12" s="64"/>
      <c r="H12" s="230">
        <f>'Budget Recap Form 1A'!F12</f>
        <v>0</v>
      </c>
      <c r="I12" s="231"/>
      <c r="J12" s="231"/>
      <c r="K12" s="231"/>
    </row>
    <row r="13" spans="1:11">
      <c r="A13" s="64" t="s">
        <v>21</v>
      </c>
      <c r="B13" s="228" t="str">
        <f>'Budget Recap Form 1A'!C13</f>
        <v>17.259 - Youth Activites</v>
      </c>
      <c r="C13" s="101"/>
      <c r="D13" s="101"/>
      <c r="E13" s="64" t="s">
        <v>195</v>
      </c>
      <c r="F13" s="64"/>
      <c r="G13" s="64"/>
      <c r="H13" s="228">
        <f>'Budget Recap Form 1A'!F13</f>
        <v>0</v>
      </c>
      <c r="I13" s="231"/>
      <c r="J13" s="231"/>
      <c r="K13" s="101"/>
    </row>
    <row r="14" spans="1:11" ht="18" customHeight="1" thickBot="1">
      <c r="D14" s="61" t="s">
        <v>210</v>
      </c>
      <c r="F14" s="232"/>
      <c r="G14" s="232"/>
    </row>
    <row r="15" spans="1:11">
      <c r="A15" s="66"/>
      <c r="B15" s="67" t="s">
        <v>26</v>
      </c>
      <c r="C15" s="68"/>
      <c r="D15" s="69" t="s">
        <v>27</v>
      </c>
      <c r="E15" s="233"/>
      <c r="F15" s="69" t="s">
        <v>28</v>
      </c>
      <c r="H15" s="234" t="s">
        <v>29</v>
      </c>
      <c r="I15" s="235" t="s">
        <v>30</v>
      </c>
      <c r="J15" s="69" t="s">
        <v>91</v>
      </c>
      <c r="K15" s="69" t="s">
        <v>92</v>
      </c>
    </row>
    <row r="16" spans="1:11" ht="42" customHeight="1">
      <c r="A16" s="303" t="s">
        <v>31</v>
      </c>
      <c r="B16" s="304"/>
      <c r="C16" s="305"/>
      <c r="D16" s="74" t="s">
        <v>196</v>
      </c>
      <c r="F16" s="74" t="s">
        <v>197</v>
      </c>
      <c r="G16" s="236"/>
      <c r="H16" s="237" t="s">
        <v>198</v>
      </c>
      <c r="I16" s="238" t="s">
        <v>199</v>
      </c>
      <c r="J16" s="239" t="s">
        <v>200</v>
      </c>
      <c r="K16" s="74" t="s">
        <v>201</v>
      </c>
    </row>
    <row r="17" spans="1:11" ht="16.5" customHeight="1">
      <c r="A17" s="434" t="s">
        <v>53</v>
      </c>
      <c r="B17" s="434"/>
      <c r="C17" s="434"/>
      <c r="D17" s="138"/>
      <c r="E17" s="154"/>
      <c r="F17" s="138"/>
      <c r="G17" s="240"/>
      <c r="H17" s="241">
        <f>K17-(D17+F17)</f>
        <v>0</v>
      </c>
      <c r="I17" s="244"/>
      <c r="J17" s="77"/>
      <c r="K17" s="77">
        <f>+I17+J17</f>
        <v>0</v>
      </c>
    </row>
    <row r="18" spans="1:11" ht="16.5" customHeight="1">
      <c r="A18" s="434" t="s">
        <v>54</v>
      </c>
      <c r="B18" s="434"/>
      <c r="C18" s="434"/>
      <c r="D18" s="138"/>
      <c r="E18" s="154"/>
      <c r="F18" s="138"/>
      <c r="G18" s="240"/>
      <c r="H18" s="241">
        <f t="shared" ref="H18:H36" si="0">K18-(D18+F18)</f>
        <v>0</v>
      </c>
      <c r="I18" s="244"/>
      <c r="J18" s="77"/>
      <c r="K18" s="77">
        <f t="shared" ref="K18:K35" si="1">+I18+J18</f>
        <v>0</v>
      </c>
    </row>
    <row r="19" spans="1:11" ht="16.5" customHeight="1">
      <c r="A19" s="434" t="s">
        <v>55</v>
      </c>
      <c r="B19" s="434"/>
      <c r="C19" s="434"/>
      <c r="D19" s="138"/>
      <c r="E19" s="154"/>
      <c r="F19" s="138"/>
      <c r="G19" s="233"/>
      <c r="H19" s="241">
        <f t="shared" si="0"/>
        <v>0</v>
      </c>
      <c r="I19" s="244"/>
      <c r="J19" s="77"/>
      <c r="K19" s="77">
        <f t="shared" si="1"/>
        <v>0</v>
      </c>
    </row>
    <row r="20" spans="1:11" ht="16.5" customHeight="1">
      <c r="A20" s="434" t="s">
        <v>56</v>
      </c>
      <c r="B20" s="434"/>
      <c r="C20" s="434"/>
      <c r="D20" s="138"/>
      <c r="E20" s="154"/>
      <c r="F20" s="138"/>
      <c r="G20" s="240"/>
      <c r="H20" s="241">
        <f t="shared" si="0"/>
        <v>0</v>
      </c>
      <c r="I20" s="244"/>
      <c r="J20" s="77"/>
      <c r="K20" s="77">
        <f t="shared" si="1"/>
        <v>0</v>
      </c>
    </row>
    <row r="21" spans="1:11" ht="16.5" customHeight="1">
      <c r="A21" s="434" t="s">
        <v>57</v>
      </c>
      <c r="B21" s="434"/>
      <c r="C21" s="434"/>
      <c r="D21" s="138"/>
      <c r="E21" s="154"/>
      <c r="F21" s="138"/>
      <c r="G21" s="240"/>
      <c r="H21" s="241">
        <f t="shared" si="0"/>
        <v>0</v>
      </c>
      <c r="I21" s="244"/>
      <c r="J21" s="77"/>
      <c r="K21" s="77">
        <f t="shared" si="1"/>
        <v>0</v>
      </c>
    </row>
    <row r="22" spans="1:11" ht="16.5" customHeight="1">
      <c r="A22" s="434" t="s">
        <v>58</v>
      </c>
      <c r="B22" s="434"/>
      <c r="C22" s="434"/>
      <c r="D22" s="138"/>
      <c r="E22" s="154"/>
      <c r="F22" s="138"/>
      <c r="G22" s="240"/>
      <c r="H22" s="241">
        <f t="shared" si="0"/>
        <v>0</v>
      </c>
      <c r="I22" s="244"/>
      <c r="J22" s="77"/>
      <c r="K22" s="77">
        <f t="shared" si="1"/>
        <v>0</v>
      </c>
    </row>
    <row r="23" spans="1:11" ht="16.5" customHeight="1">
      <c r="A23" s="320" t="s">
        <v>59</v>
      </c>
      <c r="B23" s="321"/>
      <c r="C23" s="322"/>
      <c r="D23" s="138"/>
      <c r="E23" s="154"/>
      <c r="F23" s="138"/>
      <c r="G23" s="240"/>
      <c r="H23" s="241">
        <f t="shared" si="0"/>
        <v>0</v>
      </c>
      <c r="I23" s="244"/>
      <c r="J23" s="77"/>
      <c r="K23" s="77">
        <f t="shared" si="1"/>
        <v>0</v>
      </c>
    </row>
    <row r="24" spans="1:11" ht="16.5" customHeight="1">
      <c r="A24" s="253" t="s">
        <v>145</v>
      </c>
      <c r="B24" s="422" t="str">
        <f>+'Non-Personnel Form 3'!D20</f>
        <v>(specify here)</v>
      </c>
      <c r="C24" s="324"/>
      <c r="D24" s="138"/>
      <c r="E24" s="154"/>
      <c r="F24" s="138"/>
      <c r="G24" s="240"/>
      <c r="H24" s="241">
        <f t="shared" si="0"/>
        <v>0</v>
      </c>
      <c r="I24" s="244"/>
      <c r="J24" s="77"/>
      <c r="K24" s="77">
        <f t="shared" si="1"/>
        <v>0</v>
      </c>
    </row>
    <row r="25" spans="1:11" ht="8.25" customHeight="1">
      <c r="A25" s="424"/>
      <c r="B25" s="425"/>
      <c r="C25" s="425"/>
      <c r="D25" s="425"/>
      <c r="E25" s="425"/>
      <c r="F25" s="425"/>
      <c r="G25" s="425"/>
      <c r="H25" s="425"/>
      <c r="I25" s="425"/>
      <c r="J25" s="425"/>
      <c r="K25" s="426"/>
    </row>
    <row r="26" spans="1:11" ht="31.5" customHeight="1">
      <c r="A26" s="427" t="s">
        <v>61</v>
      </c>
      <c r="B26" s="427"/>
      <c r="C26" s="427"/>
      <c r="D26" s="203"/>
      <c r="E26" s="254"/>
      <c r="F26" s="203"/>
      <c r="G26" s="255"/>
      <c r="H26" s="241">
        <f t="shared" si="0"/>
        <v>0</v>
      </c>
      <c r="I26" s="244"/>
      <c r="J26" s="244"/>
      <c r="K26" s="77">
        <f t="shared" si="1"/>
        <v>0</v>
      </c>
    </row>
    <row r="27" spans="1:11" ht="31.5" customHeight="1">
      <c r="A27" s="427" t="s">
        <v>62</v>
      </c>
      <c r="B27" s="427"/>
      <c r="C27" s="427"/>
      <c r="D27" s="138"/>
      <c r="E27" s="154"/>
      <c r="F27" s="138"/>
      <c r="G27" s="240"/>
      <c r="H27" s="241">
        <f t="shared" si="0"/>
        <v>0</v>
      </c>
      <c r="I27" s="256"/>
      <c r="J27" s="256"/>
      <c r="K27" s="77">
        <f t="shared" si="1"/>
        <v>0</v>
      </c>
    </row>
    <row r="28" spans="1:11" ht="16.5" customHeight="1">
      <c r="A28" s="452" t="s">
        <v>63</v>
      </c>
      <c r="B28" s="453"/>
      <c r="C28" s="454"/>
      <c r="D28" s="138"/>
      <c r="E28" s="154"/>
      <c r="F28" s="138"/>
      <c r="G28" s="240"/>
      <c r="H28" s="241">
        <f t="shared" si="0"/>
        <v>0</v>
      </c>
      <c r="I28" s="256"/>
      <c r="J28" s="256"/>
      <c r="K28" s="77">
        <f t="shared" ref="K28:K29" si="2">+I28+J28</f>
        <v>0</v>
      </c>
    </row>
    <row r="29" spans="1:11" ht="16.5" customHeight="1">
      <c r="A29" s="107" t="s">
        <v>145</v>
      </c>
      <c r="B29" s="423" t="str">
        <f>'Non-Personnel Form 3'!D25</f>
        <v>Recognition, Events &amp; Activities</v>
      </c>
      <c r="C29" s="326"/>
      <c r="D29" s="138"/>
      <c r="E29" s="154"/>
      <c r="F29" s="138"/>
      <c r="G29" s="240"/>
      <c r="H29" s="241">
        <f t="shared" si="0"/>
        <v>0</v>
      </c>
      <c r="I29" s="256"/>
      <c r="J29" s="256"/>
      <c r="K29" s="77">
        <f t="shared" si="2"/>
        <v>0</v>
      </c>
    </row>
    <row r="30" spans="1:11" ht="16.5" customHeight="1">
      <c r="A30" s="428" t="s">
        <v>211</v>
      </c>
      <c r="B30" s="428"/>
      <c r="C30" s="428"/>
      <c r="D30" s="138"/>
      <c r="E30" s="154"/>
      <c r="F30" s="138"/>
      <c r="G30" s="240"/>
      <c r="H30" s="241">
        <f t="shared" si="0"/>
        <v>0</v>
      </c>
      <c r="I30" s="256"/>
      <c r="J30" s="256"/>
      <c r="K30" s="77">
        <f t="shared" ref="K30" si="3">+I30+J30</f>
        <v>0</v>
      </c>
    </row>
    <row r="31" spans="1:11" ht="16.5" customHeight="1">
      <c r="A31" s="442" t="s">
        <v>212</v>
      </c>
      <c r="B31" s="442"/>
      <c r="C31" s="442"/>
      <c r="D31" s="138"/>
      <c r="E31" s="154"/>
      <c r="F31" s="138"/>
      <c r="G31" s="240"/>
      <c r="H31" s="241">
        <f t="shared" si="0"/>
        <v>0</v>
      </c>
      <c r="I31" s="256"/>
      <c r="J31" s="256"/>
      <c r="K31" s="77">
        <f t="shared" si="1"/>
        <v>0</v>
      </c>
    </row>
    <row r="32" spans="1:11" ht="16.5" customHeight="1">
      <c r="A32" s="439" t="s">
        <v>68</v>
      </c>
      <c r="B32" s="455"/>
      <c r="C32" s="456"/>
      <c r="D32" s="138"/>
      <c r="E32" s="154"/>
      <c r="F32" s="138"/>
      <c r="G32" s="240"/>
      <c r="H32" s="241">
        <f t="shared" si="0"/>
        <v>0</v>
      </c>
      <c r="I32" s="256"/>
      <c r="J32" s="256"/>
      <c r="K32" s="77">
        <f t="shared" si="1"/>
        <v>0</v>
      </c>
    </row>
    <row r="33" spans="1:11" ht="16.5" customHeight="1">
      <c r="A33" s="439" t="s">
        <v>213</v>
      </c>
      <c r="B33" s="440"/>
      <c r="C33" s="441"/>
      <c r="D33" s="138"/>
      <c r="E33" s="154"/>
      <c r="F33" s="138"/>
      <c r="G33" s="240"/>
      <c r="H33" s="241">
        <f>K33-(D33+F33)</f>
        <v>0</v>
      </c>
      <c r="I33" s="244"/>
      <c r="J33" s="244"/>
      <c r="K33" s="77">
        <f t="shared" si="1"/>
        <v>0</v>
      </c>
    </row>
    <row r="34" spans="1:11" ht="16.5" customHeight="1">
      <c r="A34" s="333" t="s">
        <v>69</v>
      </c>
      <c r="B34" s="334"/>
      <c r="C34" s="257"/>
      <c r="D34" s="138"/>
      <c r="E34" s="154"/>
      <c r="F34" s="138"/>
      <c r="G34" s="240"/>
      <c r="H34" s="241">
        <f t="shared" si="0"/>
        <v>0</v>
      </c>
      <c r="I34" s="244"/>
      <c r="J34" s="244"/>
      <c r="K34" s="77">
        <f t="shared" si="1"/>
        <v>0</v>
      </c>
    </row>
    <row r="35" spans="1:11" ht="16.5" customHeight="1">
      <c r="A35" s="436" t="s">
        <v>70</v>
      </c>
      <c r="B35" s="437"/>
      <c r="C35" s="438"/>
      <c r="D35" s="138"/>
      <c r="E35" s="154"/>
      <c r="F35" s="138"/>
      <c r="G35" s="240"/>
      <c r="H35" s="241">
        <f t="shared" si="0"/>
        <v>0</v>
      </c>
      <c r="I35" s="244"/>
      <c r="J35" s="244"/>
      <c r="K35" s="77">
        <f t="shared" si="1"/>
        <v>0</v>
      </c>
    </row>
    <row r="36" spans="1:11" ht="16.5" customHeight="1">
      <c r="A36" s="436" t="s">
        <v>71</v>
      </c>
      <c r="B36" s="437"/>
      <c r="C36" s="438"/>
      <c r="D36" s="138"/>
      <c r="E36" s="154"/>
      <c r="F36" s="138"/>
      <c r="G36" s="240"/>
      <c r="H36" s="241">
        <f t="shared" si="0"/>
        <v>0</v>
      </c>
      <c r="I36" s="244"/>
      <c r="J36" s="244"/>
      <c r="K36" s="77">
        <f t="shared" ref="K36" si="4">+I36+J36</f>
        <v>0</v>
      </c>
    </row>
    <row r="37" spans="1:11" ht="16.5" customHeight="1">
      <c r="A37" s="298" t="s">
        <v>41</v>
      </c>
      <c r="B37" s="299"/>
      <c r="C37" s="300"/>
      <c r="D37" s="244">
        <f>SUM(D17:D36)</f>
        <v>0</v>
      </c>
      <c r="E37" s="77"/>
      <c r="F37" s="77">
        <f>SUM(F17:F36)</f>
        <v>0</v>
      </c>
      <c r="G37" s="116"/>
      <c r="H37" s="241">
        <f>SUM(H17:H36)</f>
        <v>0</v>
      </c>
      <c r="I37" s="244">
        <f>SUM(I17:I36)</f>
        <v>0</v>
      </c>
      <c r="J37" s="244">
        <f>SUM(J17:J36)</f>
        <v>0</v>
      </c>
      <c r="K37" s="244">
        <f>SUM(K17:K36)</f>
        <v>0</v>
      </c>
    </row>
    <row r="38" spans="1:11">
      <c r="A38" s="81" t="s">
        <v>214</v>
      </c>
      <c r="B38" s="249"/>
      <c r="C38" s="249"/>
      <c r="D38" s="83"/>
      <c r="E38" s="116"/>
      <c r="F38" s="83"/>
      <c r="G38" s="116"/>
      <c r="H38" s="83"/>
      <c r="I38" s="86"/>
      <c r="K38" s="85" t="e">
        <f>ROUND(SUM(K30:K34)/K37,4)</f>
        <v>#DIV/0!</v>
      </c>
    </row>
    <row r="39" spans="1:11">
      <c r="A39" s="81" t="s">
        <v>215</v>
      </c>
      <c r="B39" s="249"/>
      <c r="C39" s="249"/>
      <c r="D39" s="83"/>
      <c r="E39" s="116"/>
      <c r="F39" s="83"/>
      <c r="G39" s="116"/>
      <c r="H39" s="83"/>
      <c r="I39" s="86"/>
      <c r="K39" s="85" t="e">
        <f>ROUND((((K17+K18)*K38)+SUM(K30:K34))/K37,4)</f>
        <v>#DIV/0!</v>
      </c>
    </row>
    <row r="40" spans="1:11">
      <c r="A40" s="81" t="s">
        <v>74</v>
      </c>
      <c r="B40" s="82"/>
      <c r="C40" s="82"/>
      <c r="D40" s="83"/>
      <c r="E40" s="83"/>
      <c r="F40" s="83"/>
      <c r="G40" s="86"/>
      <c r="H40" s="83"/>
      <c r="I40" s="87"/>
      <c r="K40" s="258" t="e">
        <f>ROUND(SUM(K30:K34)/K37,4)+('Personnel Form 2'!$M$37)/K37</f>
        <v>#DIV/0!</v>
      </c>
    </row>
    <row r="41" spans="1:11" ht="18.75" customHeight="1" thickBot="1">
      <c r="A41" s="248"/>
      <c r="B41" s="249"/>
      <c r="C41" s="249"/>
      <c r="D41" s="83"/>
      <c r="E41" s="116"/>
      <c r="F41" s="250"/>
      <c r="G41" s="250"/>
      <c r="H41" s="250"/>
      <c r="I41" s="250"/>
      <c r="J41" s="86"/>
      <c r="K41" s="251"/>
    </row>
    <row r="42" spans="1:11" ht="14.65" hidden="1" thickBot="1">
      <c r="A42" s="100" t="s">
        <v>203</v>
      </c>
      <c r="B42" s="100"/>
      <c r="C42" s="100"/>
      <c r="D42" s="116"/>
      <c r="E42" s="116"/>
      <c r="F42" s="100" t="s">
        <v>204</v>
      </c>
      <c r="G42" s="97"/>
      <c r="H42" s="97"/>
      <c r="I42" s="97"/>
      <c r="J42" s="97"/>
      <c r="K42" s="97"/>
    </row>
    <row r="43" spans="1:11" ht="14.65" hidden="1" thickBot="1">
      <c r="A43" s="252"/>
      <c r="B43" s="252"/>
      <c r="C43" s="252"/>
      <c r="D43" s="116"/>
      <c r="E43" s="116"/>
      <c r="F43" s="99"/>
      <c r="G43" s="99"/>
      <c r="H43" s="99"/>
      <c r="I43" s="99"/>
      <c r="J43" s="99"/>
      <c r="K43" s="99"/>
    </row>
    <row r="44" spans="1:11" ht="14.65" hidden="1" thickBot="1">
      <c r="A44" s="100" t="s">
        <v>205</v>
      </c>
      <c r="B44" s="97"/>
      <c r="C44" s="97"/>
      <c r="D44" s="116"/>
      <c r="E44" s="116"/>
      <c r="F44" s="100" t="s">
        <v>206</v>
      </c>
      <c r="G44" s="97"/>
      <c r="H44" s="97"/>
      <c r="I44" s="97"/>
      <c r="J44" s="97"/>
      <c r="K44" s="115" t="s">
        <v>78</v>
      </c>
    </row>
    <row r="45" spans="1:11" ht="22.5" hidden="1" customHeight="1">
      <c r="A45" s="99"/>
      <c r="B45" s="99"/>
      <c r="C45" s="99"/>
      <c r="F45" s="99" t="s">
        <v>216</v>
      </c>
      <c r="G45" s="99"/>
      <c r="H45" s="99"/>
      <c r="I45" s="99"/>
      <c r="J45" s="99"/>
      <c r="K45" s="99"/>
    </row>
    <row r="46" spans="1:11" ht="14.65" hidden="1" thickBot="1">
      <c r="A46" s="100" t="s">
        <v>47</v>
      </c>
      <c r="B46" s="97"/>
      <c r="C46" s="97"/>
      <c r="F46" s="100" t="s">
        <v>47</v>
      </c>
      <c r="G46" s="97"/>
      <c r="H46" s="97"/>
      <c r="I46" s="97"/>
      <c r="J46" s="97"/>
      <c r="K46" s="97"/>
    </row>
    <row r="47" spans="1:11" ht="18.75" hidden="1" customHeight="1">
      <c r="A47" s="99"/>
      <c r="B47" s="99"/>
      <c r="C47" s="99"/>
      <c r="F47" s="99" t="s">
        <v>80</v>
      </c>
      <c r="G47" s="99"/>
      <c r="H47" s="99"/>
      <c r="I47" s="99"/>
      <c r="J47" s="99"/>
      <c r="K47" s="99"/>
    </row>
    <row r="48" spans="1:11" ht="14.65" hidden="1" thickBot="1">
      <c r="A48" s="100" t="s">
        <v>48</v>
      </c>
      <c r="B48" s="97"/>
      <c r="C48" s="97"/>
      <c r="F48" s="100" t="s">
        <v>48</v>
      </c>
      <c r="G48" s="97"/>
      <c r="H48" s="97"/>
      <c r="I48" s="97"/>
      <c r="J48" s="97"/>
      <c r="K48" s="97"/>
    </row>
    <row r="49" spans="1:11" ht="14.65" hidden="1" thickBot="1"/>
    <row r="50" spans="1:11" ht="14.65" hidden="1" thickBot="1">
      <c r="A50" s="153" t="s">
        <v>217</v>
      </c>
    </row>
    <row r="51" spans="1:11" ht="14.65" thickBot="1">
      <c r="A51" s="259" t="s">
        <v>218</v>
      </c>
      <c r="B51" s="260"/>
      <c r="C51" s="260"/>
      <c r="D51" s="260"/>
      <c r="E51" s="260"/>
      <c r="F51" s="261"/>
      <c r="G51" s="260"/>
      <c r="H51" s="260"/>
      <c r="I51" s="260"/>
      <c r="J51" s="260"/>
      <c r="K51" s="261"/>
    </row>
  </sheetData>
  <mergeCells count="25">
    <mergeCell ref="A22:C22"/>
    <mergeCell ref="A6:K6"/>
    <mergeCell ref="A7:K7"/>
    <mergeCell ref="A8:K8"/>
    <mergeCell ref="A16:C16"/>
    <mergeCell ref="A17:C17"/>
    <mergeCell ref="A18:C18"/>
    <mergeCell ref="A19:C19"/>
    <mergeCell ref="A20:C20"/>
    <mergeCell ref="A21:C21"/>
    <mergeCell ref="A37:C37"/>
    <mergeCell ref="A26:C26"/>
    <mergeCell ref="A27:C27"/>
    <mergeCell ref="A31:C31"/>
    <mergeCell ref="A33:C33"/>
    <mergeCell ref="A35:C35"/>
    <mergeCell ref="A32:C32"/>
    <mergeCell ref="A30:C30"/>
    <mergeCell ref="A36:C36"/>
    <mergeCell ref="A34:B34"/>
    <mergeCell ref="A23:C23"/>
    <mergeCell ref="B24:C24"/>
    <mergeCell ref="A28:C28"/>
    <mergeCell ref="B29:C29"/>
    <mergeCell ref="A25:K25"/>
  </mergeCells>
  <conditionalFormatting sqref="K39">
    <cfRule type="cellIs" dxfId="4" priority="13" operator="lessThan">
      <formula>0.22</formula>
    </cfRule>
    <cfRule type="cellIs" dxfId="3" priority="14" operator="greaterThan">
      <formula>0.2199</formula>
    </cfRule>
  </conditionalFormatting>
  <conditionalFormatting sqref="K40">
    <cfRule type="cellIs" dxfId="2" priority="4" operator="lessThan">
      <formula>$I$38</formula>
    </cfRule>
  </conditionalFormatting>
  <conditionalFormatting sqref="K40">
    <cfRule type="cellIs" dxfId="1" priority="1" operator="greaterThan">
      <formula>0.2199</formula>
    </cfRule>
    <cfRule type="cellIs" dxfId="0" priority="2" operator="lessThan">
      <formula>0.22</formula>
    </cfRule>
    <cfRule type="cellIs" priority="3" operator="lessThan">
      <formula>0.2</formula>
    </cfRule>
  </conditionalFormatting>
  <pageMargins left="0.5" right="0" top="0.25" bottom="0.25" header="0.3" footer="0.3"/>
  <pageSetup scale="8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59fcf13-0e01-4c62-a7d9-182e04b67bf8">
      <UserInfo>
        <DisplayName>Stephanie McCorkle</DisplayName>
        <AccountId>25</AccountId>
        <AccountType/>
      </UserInfo>
    </SharedWithUsers>
    <_ip_UnifiedCompliancePolicyUIAction xmlns="http://schemas.microsoft.com/sharepoint/v3" xsi:nil="true"/>
    <_ip_UnifiedCompliancePolicyProperties xmlns="http://schemas.microsoft.com/sharepoint/v3" xsi:nil="true"/>
    <TaxCatchAll xmlns="c1904a61-392d-401b-becb-e4ef24331a98" xsi:nil="true"/>
    <lcf76f155ced4ddcb4097134ff3c332f xmlns="97638d36-59ec-4b04-9284-25adf2f5c4e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D5ECEEFEE5D64DA7D47F84971253DB" ma:contentTypeVersion="18" ma:contentTypeDescription="Create a new document." ma:contentTypeScope="" ma:versionID="13aebdae97a6d4affd8627308e1994c9">
  <xsd:schema xmlns:xsd="http://www.w3.org/2001/XMLSchema" xmlns:xs="http://www.w3.org/2001/XMLSchema" xmlns:p="http://schemas.microsoft.com/office/2006/metadata/properties" xmlns:ns1="http://schemas.microsoft.com/sharepoint/v3" xmlns:ns2="97638d36-59ec-4b04-9284-25adf2f5c4e4" xmlns:ns3="759fcf13-0e01-4c62-a7d9-182e04b67bf8" xmlns:ns4="c1904a61-392d-401b-becb-e4ef24331a98" targetNamespace="http://schemas.microsoft.com/office/2006/metadata/properties" ma:root="true" ma:fieldsID="a3bb216ac74adad32ac8edd9d465a9c1" ns1:_="" ns2:_="" ns3:_="" ns4:_="">
    <xsd:import namespace="http://schemas.microsoft.com/sharepoint/v3"/>
    <xsd:import namespace="97638d36-59ec-4b04-9284-25adf2f5c4e4"/>
    <xsd:import namespace="759fcf13-0e01-4c62-a7d9-182e04b67bf8"/>
    <xsd:import namespace="c1904a61-392d-401b-becb-e4ef24331a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638d36-59ec-4b04-9284-25adf2f5c4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7ef023a-4bf5-42c4-af3a-72b9b1ec14a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9fcf13-0e01-4c62-a7d9-182e04b67bf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904a61-392d-401b-becb-e4ef24331a9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6b43edd-291d-42b2-b7f4-ed09c54ab3a4}" ma:internalName="TaxCatchAll" ma:showField="CatchAllData" ma:web="c1904a61-392d-401b-becb-e4ef24331a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2AFF2-1469-4892-8826-F0A2E6347D04}"/>
</file>

<file path=customXml/itemProps2.xml><?xml version="1.0" encoding="utf-8"?>
<ds:datastoreItem xmlns:ds="http://schemas.openxmlformats.org/officeDocument/2006/customXml" ds:itemID="{8D232ADD-C20F-408F-982B-1B6D91118752}"/>
</file>

<file path=customXml/itemProps3.xml><?xml version="1.0" encoding="utf-8"?>
<ds:datastoreItem xmlns:ds="http://schemas.openxmlformats.org/officeDocument/2006/customXml" ds:itemID="{F48939B6-7A29-48D8-A16D-C727EC864502}"/>
</file>

<file path=docProps/app.xml><?xml version="1.0" encoding="utf-8"?>
<Properties xmlns="http://schemas.openxmlformats.org/officeDocument/2006/extended-properties" xmlns:vt="http://schemas.openxmlformats.org/officeDocument/2006/docPropsVTypes">
  <Application>Microsoft Excel Online</Application>
  <Manager/>
  <Company>Cook County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Kirklinn Fowlks</dc:creator>
  <cp:keywords/>
  <dc:description/>
  <cp:lastModifiedBy>Rosario Revilla</cp:lastModifiedBy>
  <cp:revision/>
  <dcterms:created xsi:type="dcterms:W3CDTF">2011-06-21T15:10:40Z</dcterms:created>
  <dcterms:modified xsi:type="dcterms:W3CDTF">2023-03-14T15:54:20Z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0x01010045D5ECEEFEE5D64DA7D47F84971253DB</vt:lpwstr>
  </property>
  <property fmtid="{D5CDD505-2E9C-101B-9397-08002B2CF9AE}" pid="3" name="Order">
    <vt:r8>3973000</vt:r8>
  </property>
  <property fmtid="{D5CDD505-2E9C-101B-9397-08002B2CF9AE}" pid="4" name="MediaServiceImageTags">
    <vt:lpwstr/>
  </property>
</Properties>
</file>