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workforceboard-my.sharepoint.com/personal/cstrom_chicookworks_org/Documents/Desktop/AJC RFP - PY 2020 - 2021/AJC RFP FORMS - 03-15-2021/"/>
    </mc:Choice>
  </mc:AlternateContent>
  <xr:revisionPtr revIDLastSave="17" documentId="8_{31C25DDD-BCE7-4900-9D97-875A4FC9FC34}" xr6:coauthVersionLast="45" xr6:coauthVersionMax="45" xr10:uidLastSave="{D375330A-4E42-4D55-9367-A3DCC6DB8866}"/>
  <bookViews>
    <workbookView xWindow="-98" yWindow="-98" windowWidth="19396" windowHeight="10395" tabRatio="894" xr2:uid="{00000000-000D-0000-FFFF-FFFF00000000}"/>
  </bookViews>
  <sheets>
    <sheet name="General Instructions" sheetId="7" r:id="rId1"/>
    <sheet name="Budget Summary Form 1 " sheetId="9" r:id="rId2"/>
    <sheet name="Budget Recap Form 1A" sheetId="1" r:id="rId3"/>
    <sheet name="Personnel Form 2" sheetId="2" r:id="rId4"/>
    <sheet name="Personnel 2A" sheetId="3" r:id="rId5"/>
    <sheet name="Non-Personnel Form 3" sheetId="4" r:id="rId6"/>
    <sheet name="Budget Revision Summary Form 1B" sheetId="11" r:id="rId7"/>
    <sheet name="Budget Revision RECAP Form 1C" sheetId="5" r:id="rId8"/>
    <sheet name="CHART OF ACCOUNTS" sheetId="10" r:id="rId9"/>
    <sheet name="Sheet1" sheetId="12" r:id="rId10"/>
  </sheets>
  <definedNames>
    <definedName name="_xlnm.Print_Area" localSheetId="2">'Budget Recap Form 1A'!$A$1:$I$52</definedName>
    <definedName name="_xlnm.Print_Area" localSheetId="7">'Budget Revision RECAP Form 1C'!$A$2:$K$50</definedName>
    <definedName name="_xlnm.Print_Area" localSheetId="6">'Budget Revision Summary Form 1B'!$A$2:$K$32</definedName>
    <definedName name="_xlnm.Print_Area" localSheetId="1">'Budget Summary Form 1 '!$A$2:$I$38</definedName>
    <definedName name="_xlnm.Print_Area" localSheetId="8">'CHART OF ACCOUNTS'!$B$5:$I$62</definedName>
    <definedName name="_xlnm.Print_Area" localSheetId="0">'General Instructions'!$B$2:$P$19</definedName>
    <definedName name="_xlnm.Print_Area" localSheetId="5">'Non-Personnel Form 3'!$C$2:$J$36</definedName>
    <definedName name="_xlnm.Print_Area" localSheetId="4">'Personnel 2A'!$C$3:$N$35</definedName>
    <definedName name="_xlnm.Print_Area" localSheetId="3">'Personnel Form 2'!$B$2:$N$37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1" i="1" l="1"/>
  <c r="G36" i="1" l="1"/>
  <c r="F36" i="1"/>
  <c r="D36" i="1"/>
  <c r="E35" i="4"/>
  <c r="H36" i="1" l="1"/>
  <c r="E36" i="1"/>
  <c r="G35" i="4"/>
  <c r="G36" i="4" s="1"/>
  <c r="F35" i="4"/>
  <c r="F36" i="4" s="1"/>
  <c r="E36" i="4"/>
  <c r="J35" i="3"/>
  <c r="I35" i="3"/>
  <c r="M35" i="3"/>
  <c r="M26" i="2" s="1"/>
  <c r="M27" i="2" s="1"/>
  <c r="N26" i="2"/>
  <c r="N27" i="2" s="1"/>
  <c r="F13" i="1"/>
  <c r="C12" i="1"/>
  <c r="C11" i="1"/>
  <c r="C10" i="1"/>
  <c r="F12" i="1"/>
  <c r="C13" i="1"/>
  <c r="C14" i="1" l="1"/>
  <c r="G28" i="1" l="1"/>
  <c r="F28" i="1"/>
  <c r="D28" i="1"/>
  <c r="F11" i="1" l="1"/>
  <c r="A8" i="11"/>
  <c r="A8" i="5" s="1"/>
  <c r="A8" i="1"/>
  <c r="N31" i="2" l="1"/>
  <c r="N30" i="2"/>
  <c r="J31" i="4"/>
  <c r="J30" i="4"/>
  <c r="J29" i="4"/>
  <c r="J28" i="4"/>
  <c r="J27" i="4"/>
  <c r="J26" i="4"/>
  <c r="J35" i="4" s="1"/>
  <c r="J36" i="4" s="1"/>
  <c r="N36" i="2" l="1"/>
  <c r="N37" i="2" s="1"/>
  <c r="M31" i="2"/>
  <c r="M30" i="2"/>
  <c r="M36" i="2" s="1"/>
  <c r="M37" i="2" s="1"/>
  <c r="D17" i="11" l="1"/>
  <c r="E19" i="11" l="1"/>
  <c r="F19" i="11"/>
  <c r="D19" i="11"/>
  <c r="E18" i="11"/>
  <c r="F18" i="11"/>
  <c r="D18" i="11"/>
  <c r="E17" i="11"/>
  <c r="F17" i="11"/>
  <c r="G26" i="1"/>
  <c r="G27" i="1"/>
  <c r="G29" i="1"/>
  <c r="G30" i="1"/>
  <c r="G31" i="1"/>
  <c r="G32" i="1"/>
  <c r="G33" i="1"/>
  <c r="G34" i="1"/>
  <c r="G35" i="1"/>
  <c r="G37" i="1"/>
  <c r="D37" i="5"/>
  <c r="F37" i="5"/>
  <c r="B29" i="5"/>
  <c r="B24" i="5"/>
  <c r="K29" i="5"/>
  <c r="H29" i="5" s="1"/>
  <c r="H16" i="3"/>
  <c r="H17" i="3"/>
  <c r="H18" i="3"/>
  <c r="H19" i="3"/>
  <c r="H20" i="3"/>
  <c r="H21" i="3"/>
  <c r="H22" i="3"/>
  <c r="H23" i="3"/>
  <c r="H24" i="3"/>
  <c r="H25" i="3"/>
  <c r="H26" i="3"/>
  <c r="H27" i="3"/>
  <c r="H28" i="3"/>
  <c r="H29" i="3"/>
  <c r="H30" i="3"/>
  <c r="H31" i="3"/>
  <c r="H32" i="3"/>
  <c r="H33" i="3"/>
  <c r="H34" i="3"/>
  <c r="H15" i="3"/>
  <c r="H35" i="3" s="1"/>
  <c r="H25" i="2"/>
  <c r="H24" i="2"/>
  <c r="H23" i="2"/>
  <c r="H22" i="2"/>
  <c r="H21" i="2"/>
  <c r="H20" i="2"/>
  <c r="H19" i="2"/>
  <c r="H18" i="2"/>
  <c r="H17" i="2"/>
  <c r="H16" i="2"/>
  <c r="H15" i="2"/>
  <c r="K28" i="5" l="1"/>
  <c r="H28" i="5" s="1"/>
  <c r="J19" i="11"/>
  <c r="I19" i="11"/>
  <c r="J18" i="11"/>
  <c r="K23" i="5"/>
  <c r="H23" i="5" s="1"/>
  <c r="F34" i="1"/>
  <c r="H34" i="1" s="1"/>
  <c r="F29" i="1"/>
  <c r="H29" i="1" s="1"/>
  <c r="F30" i="1"/>
  <c r="H30" i="1" s="1"/>
  <c r="F31" i="1"/>
  <c r="H31" i="1" s="1"/>
  <c r="F32" i="1"/>
  <c r="H32" i="1" s="1"/>
  <c r="H28" i="1"/>
  <c r="B29" i="1"/>
  <c r="D34" i="1"/>
  <c r="D32" i="1"/>
  <c r="D27" i="1"/>
  <c r="D29" i="1"/>
  <c r="D30" i="1"/>
  <c r="D31" i="1"/>
  <c r="G24" i="1"/>
  <c r="F24" i="1"/>
  <c r="D24" i="1"/>
  <c r="B25" i="1"/>
  <c r="H24" i="1" l="1"/>
  <c r="I24" i="1" s="1"/>
  <c r="E34" i="1"/>
  <c r="E24" i="1" l="1"/>
  <c r="E29" i="1" l="1"/>
  <c r="I29" i="1"/>
  <c r="E28" i="1"/>
  <c r="I28" i="1"/>
  <c r="K34" i="5" l="1"/>
  <c r="H34" i="5" s="1"/>
  <c r="I34" i="1" l="1"/>
  <c r="B10" i="5" l="1"/>
  <c r="G20" i="1" l="1"/>
  <c r="F37" i="1" l="1"/>
  <c r="H37" i="1" s="1"/>
  <c r="D37" i="1"/>
  <c r="H13" i="11" l="1"/>
  <c r="B13" i="11"/>
  <c r="H12" i="11"/>
  <c r="B12" i="11"/>
  <c r="H11" i="11"/>
  <c r="B11" i="11"/>
  <c r="H10" i="11"/>
  <c r="B10" i="11"/>
  <c r="D20" i="11" l="1"/>
  <c r="F20" i="11"/>
  <c r="K36" i="5" l="1"/>
  <c r="H36" i="5" s="1"/>
  <c r="K30" i="5" l="1"/>
  <c r="H30" i="5" s="1"/>
  <c r="E30" i="1" l="1"/>
  <c r="I30" i="1" l="1"/>
  <c r="G10" i="4" l="1"/>
  <c r="G8" i="4"/>
  <c r="J8" i="2"/>
  <c r="H13" i="5" l="1"/>
  <c r="H12" i="5"/>
  <c r="H11" i="5"/>
  <c r="H10" i="5"/>
  <c r="B13" i="5"/>
  <c r="B12" i="5"/>
  <c r="B11" i="5"/>
  <c r="D10" i="4"/>
  <c r="D8" i="4"/>
  <c r="J10" i="3"/>
  <c r="J8" i="3"/>
  <c r="D10" i="3"/>
  <c r="D8" i="3"/>
  <c r="J10" i="2"/>
  <c r="D10" i="2"/>
  <c r="D8" i="2"/>
  <c r="F33" i="1" l="1"/>
  <c r="H33" i="1" s="1"/>
  <c r="D33" i="1"/>
  <c r="H26" i="2" l="1"/>
  <c r="G21" i="1"/>
  <c r="F21" i="1"/>
  <c r="H27" i="2" l="1"/>
  <c r="I18" i="11"/>
  <c r="G20" i="9"/>
  <c r="F35" i="1"/>
  <c r="D35" i="1"/>
  <c r="D20" i="9" s="1"/>
  <c r="F27" i="1"/>
  <c r="H27" i="1" s="1"/>
  <c r="F26" i="1"/>
  <c r="H26" i="1" s="1"/>
  <c r="D26" i="1"/>
  <c r="D19" i="9" s="1"/>
  <c r="F20" i="9" l="1"/>
  <c r="H35" i="1"/>
  <c r="D18" i="1"/>
  <c r="H31" i="2"/>
  <c r="H30" i="2"/>
  <c r="G19" i="9"/>
  <c r="F19" i="9"/>
  <c r="K19" i="11"/>
  <c r="K20" i="5"/>
  <c r="H20" i="5" s="1"/>
  <c r="K21" i="5"/>
  <c r="H21" i="5" s="1"/>
  <c r="K22" i="5"/>
  <c r="H22" i="5" s="1"/>
  <c r="K24" i="5"/>
  <c r="H24" i="5" s="1"/>
  <c r="K27" i="5"/>
  <c r="H27" i="5" s="1"/>
  <c r="K31" i="5"/>
  <c r="H31" i="5" s="1"/>
  <c r="K32" i="5"/>
  <c r="H32" i="5" s="1"/>
  <c r="K33" i="5"/>
  <c r="H33" i="5" s="1"/>
  <c r="K26" i="5"/>
  <c r="H26" i="5" s="1"/>
  <c r="K35" i="5"/>
  <c r="H35" i="5" s="1"/>
  <c r="I26" i="1"/>
  <c r="I31" i="1"/>
  <c r="I27" i="1"/>
  <c r="I33" i="1"/>
  <c r="I32" i="1"/>
  <c r="G25" i="1"/>
  <c r="F25" i="1"/>
  <c r="D25" i="1"/>
  <c r="G23" i="1"/>
  <c r="F23" i="1"/>
  <c r="D23" i="1"/>
  <c r="G22" i="1"/>
  <c r="F22" i="1"/>
  <c r="D22" i="1"/>
  <c r="D21" i="1"/>
  <c r="J26" i="2"/>
  <c r="I26" i="2"/>
  <c r="H19" i="11" l="1"/>
  <c r="H36" i="2"/>
  <c r="H37" i="2" s="1"/>
  <c r="I35" i="1"/>
  <c r="H20" i="9"/>
  <c r="H19" i="9"/>
  <c r="I19" i="9" s="1"/>
  <c r="K18" i="11"/>
  <c r="H18" i="11" s="1"/>
  <c r="I37" i="1"/>
  <c r="J27" i="2"/>
  <c r="I27" i="2"/>
  <c r="I31" i="2" s="1"/>
  <c r="E31" i="1"/>
  <c r="E26" i="1"/>
  <c r="F20" i="1"/>
  <c r="E27" i="1"/>
  <c r="H22" i="1"/>
  <c r="I22" i="1" s="1"/>
  <c r="H25" i="1"/>
  <c r="I25" i="1" s="1"/>
  <c r="E32" i="1"/>
  <c r="E33" i="1"/>
  <c r="E35" i="1"/>
  <c r="H23" i="1"/>
  <c r="I23" i="1" s="1"/>
  <c r="D20" i="1"/>
  <c r="I20" i="9" l="1"/>
  <c r="J31" i="2"/>
  <c r="J30" i="2"/>
  <c r="I30" i="2"/>
  <c r="E19" i="9"/>
  <c r="E37" i="1"/>
  <c r="E20" i="9" s="1"/>
  <c r="G18" i="1"/>
  <c r="F18" i="1"/>
  <c r="K19" i="5"/>
  <c r="H19" i="5" s="1"/>
  <c r="D19" i="1"/>
  <c r="E22" i="1"/>
  <c r="H21" i="1"/>
  <c r="H20" i="1"/>
  <c r="I20" i="1" s="1"/>
  <c r="E23" i="1"/>
  <c r="E25" i="1"/>
  <c r="D18" i="9" l="1"/>
  <c r="D21" i="9" s="1"/>
  <c r="D38" i="1"/>
  <c r="K17" i="5"/>
  <c r="H17" i="5" s="1"/>
  <c r="H18" i="1"/>
  <c r="J36" i="2"/>
  <c r="J37" i="2" s="1"/>
  <c r="E21" i="1"/>
  <c r="I21" i="1"/>
  <c r="I36" i="2"/>
  <c r="I37" i="5" s="1"/>
  <c r="E20" i="1"/>
  <c r="E18" i="1" l="1"/>
  <c r="I18" i="1"/>
  <c r="I17" i="11"/>
  <c r="I20" i="11" s="1"/>
  <c r="I21" i="11" s="1"/>
  <c r="I37" i="2"/>
  <c r="F19" i="1"/>
  <c r="G19" i="1"/>
  <c r="G18" i="9" s="1"/>
  <c r="J37" i="5" l="1"/>
  <c r="J17" i="11"/>
  <c r="F38" i="1"/>
  <c r="F18" i="9"/>
  <c r="G38" i="1"/>
  <c r="G21" i="9"/>
  <c r="G22" i="9" s="1"/>
  <c r="H19" i="1"/>
  <c r="K18" i="5"/>
  <c r="K37" i="5" s="1"/>
  <c r="K40" i="5" s="1"/>
  <c r="H38" i="1" l="1"/>
  <c r="K38" i="5"/>
  <c r="K39" i="5" s="1"/>
  <c r="I19" i="1"/>
  <c r="H18" i="5"/>
  <c r="H37" i="5" s="1"/>
  <c r="J20" i="11"/>
  <c r="J21" i="11" s="1"/>
  <c r="K17" i="11"/>
  <c r="F21" i="9"/>
  <c r="F22" i="9" s="1"/>
  <c r="H18" i="9"/>
  <c r="E19" i="1"/>
  <c r="I38" i="1" l="1"/>
  <c r="I39" i="1"/>
  <c r="I40" i="1" s="1"/>
  <c r="H21" i="9"/>
  <c r="H22" i="9" s="1"/>
  <c r="E38" i="1"/>
  <c r="E18" i="9"/>
  <c r="E21" i="9" s="1"/>
  <c r="I18" i="9"/>
  <c r="H17" i="11"/>
  <c r="H20" i="11" s="1"/>
  <c r="K20" i="11"/>
  <c r="I23" i="9" l="1"/>
  <c r="K22" i="11"/>
  <c r="K21" i="11"/>
  <c r="I21" i="9"/>
</calcChain>
</file>

<file path=xl/sharedStrings.xml><?xml version="1.0" encoding="utf-8"?>
<sst xmlns="http://schemas.openxmlformats.org/spreadsheetml/2006/main" count="463" uniqueCount="265">
  <si>
    <r>
      <t xml:space="preserve">When bucket overruns occur within Program Costs, The Partnership will deduct the overrun from any applicable cost category within Program Costs, and the agency will need to complete a budget revision re-allocating money to this cost category in order to rebill for the deducted costs. Please keep in mind that </t>
    </r>
    <r>
      <rPr>
        <u/>
        <sz val="11"/>
        <color theme="1"/>
        <rFont val="Calibri"/>
        <family val="2"/>
        <scheme val="minor"/>
      </rPr>
      <t>participant-related line item dollars cannot be re-allocated to Program costs.</t>
    </r>
    <r>
      <rPr>
        <sz val="11"/>
        <color theme="1"/>
        <rFont val="Calibri"/>
        <family val="2"/>
        <scheme val="minor"/>
      </rPr>
      <t xml:space="preserve"> Should bucket overruns occur within Supportive Services or Direct Training bucket line items, The Partnership will not deduct the overages if there is sufficient time remaining in the contract year for the service provider to submit a modification to re-allocate funds already awarded to the depleted cost categories, as well as sufficient funds remaining in other bucket to re-allocate to the depleted categories.</t>
    </r>
  </si>
  <si>
    <t>Complete the Personnel (Form 2 and 2A) and Non-Personnel (Form 3) forms along with the Non-Personnel justification sheet and make sure the information flows into form 1A correctly.  Then, make sure that the totals on form 1A are correctly reflected in the  Summary Budget form that will  require a signature from the authorized person at your agency.</t>
  </si>
  <si>
    <t>Please ask for guidance regarding the "Other" category when completing your budget, and whether the cost category you are including should be training or program related; this will help to proactively correctly categorize the line item in the appropriate bucket.</t>
  </si>
  <si>
    <r>
      <rPr>
        <b/>
        <sz val="11"/>
        <rFont val="Calibri"/>
        <family val="2"/>
        <scheme val="minor"/>
      </rPr>
      <t>Agencies must budget a minimum of 22% in Work-Based Learning costs for PY20</t>
    </r>
    <r>
      <rPr>
        <sz val="11"/>
        <rFont val="Calibri"/>
        <family val="2"/>
        <scheme val="minor"/>
      </rPr>
      <t>; this should include Staff Cost and all training-related line items. Please note the addition of the formulas on all forms to assist in calculating the required percentages.</t>
    </r>
  </si>
  <si>
    <r>
      <t xml:space="preserve">% of Work based learning </t>
    </r>
    <r>
      <rPr>
        <b/>
        <sz val="11"/>
        <rFont val="Calibri"/>
        <family val="2"/>
        <scheme val="minor"/>
      </rPr>
      <t xml:space="preserve"> (Total Youth Budget)</t>
    </r>
    <r>
      <rPr>
        <sz val="11"/>
        <rFont val="Calibri"/>
        <family val="2"/>
        <scheme val="minor"/>
      </rPr>
      <t>-  Percentage of light green training categories compared to total budget.</t>
    </r>
  </si>
  <si>
    <r>
      <t xml:space="preserve">% of Work based learning including staff costs </t>
    </r>
    <r>
      <rPr>
        <b/>
        <sz val="11"/>
        <rFont val="Calibri"/>
        <family val="2"/>
        <scheme val="minor"/>
      </rPr>
      <t>(Total Youth Budget)</t>
    </r>
    <r>
      <rPr>
        <sz val="11"/>
        <rFont val="Calibri"/>
        <family val="2"/>
        <scheme val="minor"/>
      </rPr>
      <t>- Percentage of light green training categories and percentage of salaries and fringes compared to total budget</t>
    </r>
  </si>
  <si>
    <r>
      <t>% of Work based learning including staff costs (if using other Personnel methodology than above)</t>
    </r>
    <r>
      <rPr>
        <sz val="11"/>
        <color theme="1"/>
        <rFont val="Calibri"/>
        <family val="2"/>
        <scheme val="minor"/>
      </rPr>
      <t>-percentage of light green training categories and all figures inputed into Work Based Learning Columns in Forms 2, 2A, and 3 compared to total budget.</t>
    </r>
  </si>
  <si>
    <t>FORM 1</t>
  </si>
  <si>
    <t xml:space="preserve">  CHICAGO COOK WORKFORCE PARTENERSHIP</t>
  </si>
  <si>
    <t>YOUTH BUDGET SUMMARY</t>
  </si>
  <si>
    <t>A. Sub-Grantee:</t>
  </si>
  <si>
    <t>E.  Contract #:</t>
  </si>
  <si>
    <t>B. Vendor Code#:</t>
  </si>
  <si>
    <t>F. Contract Period:</t>
  </si>
  <si>
    <t>C. Program:</t>
  </si>
  <si>
    <t>G. Award Allocation:</t>
  </si>
  <si>
    <t>D. CFDA#:</t>
  </si>
  <si>
    <r>
      <t xml:space="preserve">17.259 - </t>
    </r>
    <r>
      <rPr>
        <sz val="9"/>
        <color theme="1"/>
        <rFont val="Calibri"/>
        <family val="2"/>
        <scheme val="minor"/>
      </rPr>
      <t>Youth Activites</t>
    </r>
  </si>
  <si>
    <t>H. FEIN #:</t>
  </si>
  <si>
    <t>(1)</t>
  </si>
  <si>
    <t>(2)</t>
  </si>
  <si>
    <t>(3)</t>
  </si>
  <si>
    <t>(4)</t>
  </si>
  <si>
    <t>(5)</t>
  </si>
  <si>
    <t xml:space="preserve">            Item of Expenditure</t>
  </si>
  <si>
    <t>Total Program Cost
 ($)</t>
  </si>
  <si>
    <t>Other Funding
Share of Costs
($)</t>
  </si>
  <si>
    <t>WIOA Share of Cost
In School
($)</t>
  </si>
  <si>
    <t>WIOA Share of Cost
Out of School
($)</t>
  </si>
  <si>
    <t>Total Youth Budget</t>
  </si>
  <si>
    <t>WIOA % of Total Cost</t>
  </si>
  <si>
    <t>Other Program Costs</t>
  </si>
  <si>
    <t>Direct Training</t>
  </si>
  <si>
    <t>Support Services</t>
  </si>
  <si>
    <t>TOTAL</t>
  </si>
  <si>
    <t>% Support Services (must be 3% or greater of total grant)</t>
  </si>
  <si>
    <t>% Out of School</t>
  </si>
  <si>
    <t>J:  Sub-Grantee Authorization</t>
  </si>
  <si>
    <t>K:  Chicago Cook Workforce Partnership Authorization</t>
  </si>
  <si>
    <t>Signature of Chief Financial Offier (or equivalent)          Date</t>
  </si>
  <si>
    <t>Name (Type or print)</t>
  </si>
  <si>
    <t>Controller</t>
  </si>
  <si>
    <t>Title (Type or print)</t>
  </si>
  <si>
    <t>Make sure Budget Recap Form 1A is included with this Budget Summary Form 1</t>
  </si>
  <si>
    <t>FORM 1A</t>
  </si>
  <si>
    <t>YOUTH BUDGET RECAP</t>
  </si>
  <si>
    <t>I. Budget Recap for WIOA 2020</t>
  </si>
  <si>
    <t>(6)</t>
  </si>
  <si>
    <t>WIOA One Stop Operating Costs</t>
  </si>
  <si>
    <t>Personnel</t>
  </si>
  <si>
    <t>Fringe Benefit</t>
  </si>
  <si>
    <t>Operating/Technical</t>
  </si>
  <si>
    <t>Professional and Technical Services</t>
  </si>
  <si>
    <t>Materials and Supplies</t>
  </si>
  <si>
    <t>Equipment</t>
  </si>
  <si>
    <t>Indirect Costs</t>
  </si>
  <si>
    <t>Other</t>
  </si>
  <si>
    <t>Occupational Classroom Training ITAs - includes Books materials and related items</t>
  </si>
  <si>
    <t>Occupational Classroom Training Non ITAs - includes Books materials and related items</t>
  </si>
  <si>
    <t>Academic Remediation/Pre-vocational Services</t>
  </si>
  <si>
    <t xml:space="preserve">Other </t>
  </si>
  <si>
    <t>Stipend</t>
  </si>
  <si>
    <t>Customized Training</t>
  </si>
  <si>
    <t>On-the Job Training (OJT)</t>
  </si>
  <si>
    <t>Work Experience</t>
  </si>
  <si>
    <t>Internships</t>
  </si>
  <si>
    <t>Support Services - Training Related</t>
  </si>
  <si>
    <t xml:space="preserve">Support Services- Incentive Payments/Stipends </t>
  </si>
  <si>
    <t>Support Services - Non-Training</t>
  </si>
  <si>
    <r>
      <t xml:space="preserve">% of Work based learning </t>
    </r>
    <r>
      <rPr>
        <b/>
        <sz val="10"/>
        <rFont val="Calibri"/>
        <family val="2"/>
        <scheme val="minor"/>
      </rPr>
      <t xml:space="preserve"> (Total Youth Budget)</t>
    </r>
  </si>
  <si>
    <r>
      <t xml:space="preserve">% of Work based learning including staff costs </t>
    </r>
    <r>
      <rPr>
        <b/>
        <sz val="10"/>
        <rFont val="Calibri"/>
        <family val="2"/>
        <scheme val="minor"/>
      </rPr>
      <t>(Total Youth Budget)</t>
    </r>
  </si>
  <si>
    <t>% of Work based learning including staff costs (if using other Personnel methodology than above)</t>
  </si>
  <si>
    <t>Signature of Organization Official          Date</t>
  </si>
  <si>
    <t>The Partnership Authorizations</t>
  </si>
  <si>
    <t>Signature of Department Official</t>
  </si>
  <si>
    <t>Date</t>
  </si>
  <si>
    <t>Karin-Norington Reaves</t>
  </si>
  <si>
    <t>Chief Executive Officer</t>
  </si>
  <si>
    <t>Make sure Budget Summary Form 1 reflects the correct totals from this Budget Recap form 1A before applying authorized signature.</t>
  </si>
  <si>
    <t>FORM 2</t>
  </si>
  <si>
    <t>CHICAGO COOK WORKFORCE PARTNERSHIP</t>
  </si>
  <si>
    <t>YOUTH PERSONNEL BUDGET</t>
  </si>
  <si>
    <t>A. Sub-grantee:</t>
  </si>
  <si>
    <t>C. Contract Number:</t>
  </si>
  <si>
    <t>B. Program:</t>
  </si>
  <si>
    <t xml:space="preserve">D. FEIN#: </t>
  </si>
  <si>
    <t>E.</t>
  </si>
  <si>
    <t>(7)</t>
  </si>
  <si>
    <t>(8)</t>
  </si>
  <si>
    <t>(9)</t>
  </si>
  <si>
    <t>(10)</t>
  </si>
  <si>
    <t>WIOA Share</t>
  </si>
  <si>
    <t>Position/Title</t>
  </si>
  <si>
    <t>Employee Name</t>
  </si>
  <si>
    <t>No. Months</t>
  </si>
  <si>
    <t>Monthly Rate
($)</t>
  </si>
  <si>
    <t>% of Time Spent on Program</t>
  </si>
  <si>
    <t>Total Program Cost</t>
  </si>
  <si>
    <t>Youth
In School
($)</t>
  </si>
  <si>
    <r>
      <t xml:space="preserve">Brief Summary of Job Responsibilities
</t>
    </r>
    <r>
      <rPr>
        <b/>
        <sz val="9"/>
        <color theme="1"/>
        <rFont val="Calibri"/>
        <family val="2"/>
        <scheme val="minor"/>
      </rPr>
      <t>(If not enough room include separate sheet)</t>
    </r>
  </si>
  <si>
    <t>Work Based Learning ($)</t>
  </si>
  <si>
    <t>Total From Form 2A</t>
  </si>
  <si>
    <t xml:space="preserve"> (11) Totals</t>
  </si>
  <si>
    <t>F. Fringe Benefits and Total Personnel Cost</t>
  </si>
  <si>
    <t>Type of Fringe Benefit</t>
  </si>
  <si>
    <t>Total Cost ($)</t>
  </si>
  <si>
    <t>Youth In School</t>
  </si>
  <si>
    <t xml:space="preserve">Youth Out of School </t>
  </si>
  <si>
    <t>Please Show Calculations Below:</t>
  </si>
  <si>
    <t>(12) a. Social Security</t>
  </si>
  <si>
    <t xml:space="preserve"> = .0620 x Line 10</t>
  </si>
  <si>
    <t xml:space="preserve">         b. Medicare</t>
  </si>
  <si>
    <t>= .0145 x Line 10</t>
  </si>
  <si>
    <t>(13) State Unemployment Insurance</t>
  </si>
  <si>
    <t>`=.033 x line 10</t>
  </si>
  <si>
    <t>(14) Workers Compensation</t>
  </si>
  <si>
    <t>`=.007 x line 10</t>
  </si>
  <si>
    <t>(15) Other (Please List)</t>
  </si>
  <si>
    <t>(input here)</t>
  </si>
  <si>
    <t>`=.17 x line 10(health insurance)</t>
  </si>
  <si>
    <t>(16) Other Please List)</t>
  </si>
  <si>
    <t>`+.0535 x line 10 (pension)</t>
  </si>
  <si>
    <t>(17) Total Fringe Benefits (Add Lines 11-15)</t>
  </si>
  <si>
    <t>(18) Total Personnel Costs (Line 10 plus Line 16)</t>
  </si>
  <si>
    <t>FORM 2A</t>
  </si>
  <si>
    <t>C. Contract#</t>
  </si>
  <si>
    <t>D. FEIN#:</t>
  </si>
  <si>
    <t xml:space="preserve"> (9) Totals</t>
  </si>
  <si>
    <t>FORM 3</t>
  </si>
  <si>
    <t>YOUTH NON-PERSONNEL BUDGET</t>
  </si>
  <si>
    <t>C. Contract#:</t>
  </si>
  <si>
    <t>B. Program</t>
  </si>
  <si>
    <t>WIOA Share of Cost ($)</t>
  </si>
  <si>
    <t>Item of Expenditure</t>
  </si>
  <si>
    <t>Youth
In School</t>
  </si>
  <si>
    <r>
      <t xml:space="preserve">Line Item Description &amp; Justification
</t>
    </r>
    <r>
      <rPr>
        <sz val="9"/>
        <color theme="1"/>
        <rFont val="Calibri"/>
        <family val="2"/>
        <scheme val="minor"/>
      </rPr>
      <t>(Please show justification for Total Cost and WIOA Share, if not enough room include separate sheet.)</t>
    </r>
  </si>
  <si>
    <t>(specify here)</t>
  </si>
  <si>
    <t>Recognition, Events &amp; Activities</t>
  </si>
  <si>
    <t>Work Based Learning</t>
  </si>
  <si>
    <t>Work Experience Wages</t>
  </si>
  <si>
    <t>Work Experience Taxes</t>
  </si>
  <si>
    <t>Support Services - Non Training</t>
  </si>
  <si>
    <t>Total Participant Costs</t>
  </si>
  <si>
    <t xml:space="preserve"> (6) Total All Costs</t>
  </si>
  <si>
    <t>FORM 1B</t>
  </si>
  <si>
    <t>YOUTH BUDGET REVISION SUMMARY</t>
  </si>
  <si>
    <t>E.. Contract Number:</t>
  </si>
  <si>
    <t>H. FEIN#:</t>
  </si>
  <si>
    <r>
      <rPr>
        <b/>
        <sz val="12"/>
        <color theme="1"/>
        <rFont val="Calibri"/>
        <family val="2"/>
        <scheme val="minor"/>
      </rPr>
      <t>Current Budge</t>
    </r>
    <r>
      <rPr>
        <b/>
        <sz val="11"/>
        <color theme="1"/>
        <rFont val="Calibri"/>
        <family val="2"/>
        <scheme val="minor"/>
      </rPr>
      <t xml:space="preserve">t
</t>
    </r>
    <r>
      <rPr>
        <b/>
        <sz val="9"/>
        <color theme="1"/>
        <rFont val="Calibri"/>
        <family val="2"/>
        <scheme val="minor"/>
      </rPr>
      <t>In-School</t>
    </r>
  </si>
  <si>
    <r>
      <rPr>
        <b/>
        <sz val="11"/>
        <color theme="1"/>
        <rFont val="Calibri"/>
        <family val="2"/>
        <scheme val="minor"/>
      </rPr>
      <t>Adjustments
(</t>
    </r>
    <r>
      <rPr>
        <b/>
        <sz val="9"/>
        <color theme="1"/>
        <rFont val="Calibri"/>
        <family val="2"/>
        <scheme val="minor"/>
      </rPr>
      <t>Increase/Decrease)</t>
    </r>
  </si>
  <si>
    <r>
      <rPr>
        <b/>
        <sz val="11"/>
        <color theme="1"/>
        <rFont val="Calibri"/>
        <family val="2"/>
        <scheme val="minor"/>
      </rPr>
      <t xml:space="preserve">Revised Budget  </t>
    </r>
    <r>
      <rPr>
        <b/>
        <sz val="9"/>
        <color theme="1"/>
        <rFont val="Calibri"/>
        <family val="2"/>
        <scheme val="minor"/>
      </rPr>
      <t xml:space="preserve">  In-School</t>
    </r>
  </si>
  <si>
    <t>Total
Revised Budget</t>
  </si>
  <si>
    <t>J.  Sub-grantee Authorization</t>
  </si>
  <si>
    <t>K.  Chicago Cook Workforce Partnership Authorization</t>
  </si>
  <si>
    <t>Signature of Sub-grantee Official                   Date</t>
  </si>
  <si>
    <t xml:space="preserve">Signature </t>
  </si>
  <si>
    <t>Karin Norington-Reaves</t>
  </si>
  <si>
    <t>Make sure Budget Revision Recap Form 1C is included with this Budget Revision Summary form Form 1B</t>
  </si>
  <si>
    <t>FORM 1C</t>
  </si>
  <si>
    <t>YOUTH BUDGET REVISION RECAP</t>
  </si>
  <si>
    <t>% of Work based learning  (Out of School Youth only)</t>
  </si>
  <si>
    <t>% of Work based learning including staff costs</t>
  </si>
  <si>
    <t>Note:  This form must accompany all Youth contract modification requests.</t>
  </si>
  <si>
    <t>Make sure Budget Revision Summary Form 1B reflects the correct totals from this Budget Recap form 1C before applying authorize signature.</t>
  </si>
  <si>
    <t>Direct Training-Work Experience</t>
  </si>
  <si>
    <t>THE PARTNERSHIP</t>
  </si>
  <si>
    <t>Delegate Agency Chart of Accounts</t>
  </si>
  <si>
    <t>Cost Categories</t>
  </si>
  <si>
    <t>Supportive Services</t>
  </si>
  <si>
    <t>Staff Salary and Wages</t>
  </si>
  <si>
    <t>Temporary Employees</t>
  </si>
  <si>
    <t>Professional Services</t>
  </si>
  <si>
    <t>Other Supportive Services</t>
  </si>
  <si>
    <t>Staff Fringe Benefits</t>
  </si>
  <si>
    <t>Prof &amp; Tech Membership Fees</t>
  </si>
  <si>
    <t>Child Care</t>
  </si>
  <si>
    <t>Consultants</t>
  </si>
  <si>
    <t>Clothing</t>
  </si>
  <si>
    <t>Payroll Taxes</t>
  </si>
  <si>
    <t xml:space="preserve">Eye Glasses </t>
  </si>
  <si>
    <t>Dental Care</t>
  </si>
  <si>
    <t>Health Care</t>
  </si>
  <si>
    <t>Group Health Insurance</t>
  </si>
  <si>
    <t>Training Supplies</t>
  </si>
  <si>
    <t>Testing Fees</t>
  </si>
  <si>
    <t>Group Life Insurance</t>
  </si>
  <si>
    <t>Assessment Tools</t>
  </si>
  <si>
    <t>Transportation</t>
  </si>
  <si>
    <t>Pension Admin</t>
  </si>
  <si>
    <t>Book, Periodicals &amp; Publishing</t>
  </si>
  <si>
    <t>Needs Based Payments</t>
  </si>
  <si>
    <t>401K Admin</t>
  </si>
  <si>
    <t>Computer Operation Supplies</t>
  </si>
  <si>
    <t>401K Employer Match</t>
  </si>
  <si>
    <t>Instructional Supplies</t>
  </si>
  <si>
    <t>Social Security Medicare</t>
  </si>
  <si>
    <t>Office Supplies</t>
  </si>
  <si>
    <t>Unemployment Compensation</t>
  </si>
  <si>
    <t>Vision Care</t>
  </si>
  <si>
    <t>Workmen's Compensation</t>
  </si>
  <si>
    <t>Computer &amp; Equipment</t>
  </si>
  <si>
    <t>Tuition Reimbursement</t>
  </si>
  <si>
    <t>Other (please specify)</t>
  </si>
  <si>
    <t>Conferences/Workshops</t>
  </si>
  <si>
    <t>Incentive Programs</t>
  </si>
  <si>
    <t>Staff Training</t>
  </si>
  <si>
    <t>Special Programs</t>
  </si>
  <si>
    <t>Registration Fees</t>
  </si>
  <si>
    <t>Recognition Events and Activities</t>
  </si>
  <si>
    <t>Local Travel</t>
  </si>
  <si>
    <t>Fixed Fee</t>
  </si>
  <si>
    <t>Out of Town Travel</t>
  </si>
  <si>
    <t>Profit</t>
  </si>
  <si>
    <t>Furniture &amp; Fixture</t>
  </si>
  <si>
    <t>Lease Expense</t>
  </si>
  <si>
    <t>Software</t>
  </si>
  <si>
    <t>Depreciation Expense</t>
  </si>
  <si>
    <t>Accounting</t>
  </si>
  <si>
    <t>Auditing</t>
  </si>
  <si>
    <t>Occupational Classroom Training ITAs</t>
  </si>
  <si>
    <t>Cell Phones</t>
  </si>
  <si>
    <t>Occupational Classroom Training Non ITAs</t>
  </si>
  <si>
    <t>Payroll Processing Fees</t>
  </si>
  <si>
    <t>Telephone</t>
  </si>
  <si>
    <t>Bridge Programs</t>
  </si>
  <si>
    <t>Business Owners Insurance</t>
  </si>
  <si>
    <t>Stipends</t>
  </si>
  <si>
    <t>Directors &amp; Officers Insurance</t>
  </si>
  <si>
    <t>Errors &amp; Omissions</t>
  </si>
  <si>
    <t>Insurance-multi-peril</t>
  </si>
  <si>
    <t>On-the-Job Training OJT</t>
  </si>
  <si>
    <t>Professional Insurance</t>
  </si>
  <si>
    <t>Paid Work Experience-Wages</t>
  </si>
  <si>
    <t>Unemployment Insurance</t>
  </si>
  <si>
    <t>Paid Work Experience-Fringe</t>
  </si>
  <si>
    <t>Advertising/Marketing</t>
  </si>
  <si>
    <t>Paid Work Experience-Taxes</t>
  </si>
  <si>
    <t>Conference Calls</t>
  </si>
  <si>
    <t>Apprenticeships/Internships</t>
  </si>
  <si>
    <t>Delivery &amp; Postage</t>
  </si>
  <si>
    <t>Duplication &amp; Printing</t>
  </si>
  <si>
    <t>Maintenance - Computer &amp; Equipment</t>
  </si>
  <si>
    <t>Maintenance - Facility/Office</t>
  </si>
  <si>
    <t>Maintenance - Other</t>
  </si>
  <si>
    <t>Meeting Expenses</t>
  </si>
  <si>
    <t>Subscription/Membership Dues</t>
  </si>
  <si>
    <t>Utilities</t>
  </si>
  <si>
    <t>Occupancy - Rent</t>
  </si>
  <si>
    <t>Occupancy-Tenant Service</t>
  </si>
  <si>
    <t>Rent - Other Facility</t>
  </si>
  <si>
    <t>2021 -</t>
  </si>
  <si>
    <t>July 1, 2021 - June 30, 2022</t>
  </si>
  <si>
    <t>Grant# 21-681007</t>
  </si>
  <si>
    <t>I. Budget Summary for WIOA 2021</t>
  </si>
  <si>
    <t>AJC WIOA 2021 PROGRAM</t>
  </si>
  <si>
    <t>WIOA 2021 PROGRAM</t>
  </si>
  <si>
    <t>Personnel Salary Budget Allocation for WIOA 2021</t>
  </si>
  <si>
    <t>E..  Non-Personnel Allocation for WIOA 2021</t>
  </si>
  <si>
    <r>
      <t xml:space="preserve">The Partnership Budget Forms for PY 2021 (Period covered July 1, 2021 to June 30, 2022) continue the use of the additional higher level summary budget sheet.  As long as the totals of the three broad categories do not have overruns, there should be no need to complete a budget revision. Please see the </t>
    </r>
    <r>
      <rPr>
        <u/>
        <sz val="11"/>
        <color theme="1"/>
        <rFont val="Calibri"/>
        <family val="2"/>
        <scheme val="minor"/>
      </rPr>
      <t>Procedures for Budget Revisions</t>
    </r>
    <r>
      <rPr>
        <sz val="11"/>
        <color theme="1"/>
        <rFont val="Calibri"/>
        <family val="2"/>
        <scheme val="minor"/>
      </rPr>
      <t xml:space="preserve"> guide for further instruction regarding revisions.</t>
    </r>
  </si>
  <si>
    <r>
      <rPr>
        <b/>
        <sz val="11"/>
        <color theme="1"/>
        <rFont val="Calibri"/>
        <family val="2"/>
        <scheme val="minor"/>
      </rPr>
      <t>Revised Budget</t>
    </r>
    <r>
      <rPr>
        <b/>
        <sz val="9"/>
        <color theme="1"/>
        <rFont val="Calibri"/>
        <family val="2"/>
        <scheme val="minor"/>
      </rPr>
      <t xml:space="preserve"> Out-of-School</t>
    </r>
  </si>
  <si>
    <t xml:space="preserve">Youth
Out-of-School
($) </t>
  </si>
  <si>
    <t xml:space="preserve">Youth
Out-of-School </t>
  </si>
  <si>
    <r>
      <rPr>
        <b/>
        <sz val="11"/>
        <color theme="1"/>
        <rFont val="Calibri"/>
        <family val="2"/>
        <scheme val="minor"/>
      </rPr>
      <t>Current Budget
O</t>
    </r>
    <r>
      <rPr>
        <b/>
        <sz val="9"/>
        <color theme="1"/>
        <rFont val="Calibri"/>
        <family val="2"/>
        <scheme val="minor"/>
      </rPr>
      <t>ut-of-School</t>
    </r>
  </si>
  <si>
    <t>WIOA Share of Cost
Out-of-School
($)</t>
  </si>
  <si>
    <t>Agencies will still be held to line item overruns for all individual cost categories.  When line item overruns occur, agencies will need to submit an explanation to the Fiscal Department for review.  The Partnership will determine if the explanation is reasonable and justified based on WIOA guidelines. If The Partnership accepts the explanation, the voucher will be processed without deductions. If further explanation is needed or the explanation was not satisfactory, Fiscal will notify the agency of the questioned cost. As long as the totals in the three broad categories does not change, preparation of budget revision forms will not be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</si>
</sst>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s>
  <fonts count="27"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8"/>
      <color theme="1"/>
      <name val="Tahoma"/>
      <family val="2"/>
    </font>
    <font>
      <b/>
      <sz val="14"/>
      <color theme="1"/>
      <name val="Calibri"/>
      <family val="2"/>
      <scheme val="minor"/>
    </font>
    <font>
      <sz val="10"/>
      <color indexed="8"/>
      <name val="Calibri"/>
      <family val="2"/>
    </font>
    <font>
      <b/>
      <sz val="9"/>
      <color indexed="8"/>
      <name val="Calibri"/>
      <family val="2"/>
    </font>
    <font>
      <sz val="9"/>
      <color indexed="8"/>
      <name val="Calibri"/>
      <family val="2"/>
    </font>
    <font>
      <sz val="11"/>
      <color theme="1"/>
      <name val="Calibri"/>
      <family val="2"/>
      <scheme val="minor"/>
    </font>
    <font>
      <sz val="10"/>
      <name val="Arial"/>
      <family val="2"/>
    </font>
    <font>
      <u/>
      <sz val="10"/>
      <color theme="10"/>
      <name val="Arial"/>
      <family val="2"/>
    </font>
    <font>
      <sz val="12"/>
      <color theme="1"/>
      <name val="Calibri"/>
      <family val="2"/>
      <scheme val="minor"/>
    </font>
    <font>
      <sz val="18"/>
      <color theme="1"/>
      <name val="Times New Roman"/>
      <family val="1"/>
    </font>
    <font>
      <sz val="11"/>
      <color theme="1"/>
      <name val="Times New Roman"/>
      <family val="1"/>
    </font>
    <font>
      <b/>
      <sz val="16"/>
      <color theme="1"/>
      <name val="Times New Roman"/>
      <family val="1"/>
    </font>
    <font>
      <b/>
      <sz val="11"/>
      <color theme="1"/>
      <name val="Times New Roman"/>
      <family val="1"/>
    </font>
    <font>
      <sz val="8"/>
      <color theme="1"/>
      <name val="Calibri"/>
      <family val="2"/>
      <scheme val="minor"/>
    </font>
    <font>
      <u/>
      <sz val="11"/>
      <color theme="1"/>
      <name val="Calibri"/>
      <family val="2"/>
      <scheme val="minor"/>
    </font>
    <font>
      <b/>
      <i/>
      <sz val="11"/>
      <color theme="1"/>
      <name val="Times New Roman"/>
      <family val="1"/>
    </font>
    <font>
      <b/>
      <sz val="10"/>
      <name val="Calibri"/>
      <family val="2"/>
      <scheme val="minor"/>
    </font>
    <font>
      <i/>
      <sz val="10"/>
      <color theme="1"/>
      <name val="Calibri"/>
      <family val="2"/>
      <scheme val="minor"/>
    </font>
    <font>
      <sz val="11"/>
      <name val="Calibri"/>
      <family val="2"/>
      <scheme val="minor"/>
    </font>
    <font>
      <b/>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tint="0.59999389629810485"/>
        <bgColor indexed="64"/>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3">
    <xf numFmtId="0" fontId="0" fillId="0" borderId="0"/>
    <xf numFmtId="43" fontId="13" fillId="0" borderId="0" applyFont="0" applyFill="0" applyBorder="0" applyAlignment="0" applyProtection="0"/>
    <xf numFmtId="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14" fontId="13" fillId="0" borderId="0" applyFont="0" applyFill="0" applyBorder="0" applyAlignment="0" applyProtection="0"/>
    <xf numFmtId="2" fontId="13" fillId="0" borderId="0" applyFont="0" applyFill="0" applyBorder="0" applyAlignment="0" applyProtection="0"/>
    <xf numFmtId="0" fontId="14" fillId="0" borderId="0" applyNumberFormat="0" applyFill="0" applyBorder="0" applyAlignment="0" applyProtection="0"/>
    <xf numFmtId="0" fontId="13" fillId="0" borderId="0"/>
    <xf numFmtId="0" fontId="13" fillId="0" borderId="0"/>
    <xf numFmtId="44" fontId="12" fillId="0" borderId="0" applyFont="0" applyFill="0" applyBorder="0" applyAlignment="0" applyProtection="0"/>
    <xf numFmtId="9" fontId="12" fillId="0" borderId="0" applyFont="0" applyFill="0" applyBorder="0" applyAlignment="0" applyProtection="0"/>
    <xf numFmtId="43" fontId="13" fillId="0" borderId="0" applyFont="0" applyFill="0" applyBorder="0" applyAlignment="0" applyProtection="0"/>
    <xf numFmtId="3"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5" fontId="13" fillId="0" borderId="0" applyFont="0" applyFill="0" applyBorder="0" applyAlignment="0" applyProtection="0"/>
    <xf numFmtId="14" fontId="13" fillId="0" borderId="0" applyFont="0" applyFill="0" applyBorder="0" applyAlignment="0" applyProtection="0"/>
    <xf numFmtId="2" fontId="13" fillId="0" borderId="0" applyFont="0" applyFill="0" applyBorder="0" applyAlignment="0" applyProtection="0"/>
    <xf numFmtId="0" fontId="13" fillId="0" borderId="0"/>
    <xf numFmtId="9" fontId="12" fillId="0" borderId="0" applyFont="0" applyFill="0" applyBorder="0" applyAlignment="0" applyProtection="0"/>
    <xf numFmtId="43" fontId="12" fillId="0" borderId="0" applyFont="0" applyFill="0" applyBorder="0" applyAlignment="0" applyProtection="0"/>
  </cellStyleXfs>
  <cellXfs count="501">
    <xf numFmtId="0" fontId="0" fillId="0" borderId="0" xfId="0"/>
    <xf numFmtId="0" fontId="0" fillId="0" borderId="1" xfId="0" applyBorder="1"/>
    <xf numFmtId="0" fontId="0" fillId="0" borderId="0" xfId="0" applyAlignment="1">
      <alignment vertical="center"/>
    </xf>
    <xf numFmtId="0" fontId="2" fillId="0" borderId="0" xfId="0" applyFont="1"/>
    <xf numFmtId="0" fontId="3" fillId="0" borderId="0" xfId="0" applyFont="1"/>
    <xf numFmtId="0" fontId="2" fillId="0" borderId="6" xfId="0" applyFont="1" applyBorder="1"/>
    <xf numFmtId="0" fontId="2" fillId="0" borderId="7" xfId="0" quotePrefix="1" applyFont="1" applyBorder="1" applyAlignment="1">
      <alignment horizontal="center"/>
    </xf>
    <xf numFmtId="0" fontId="2" fillId="0" borderId="8" xfId="0" applyFont="1" applyBorder="1"/>
    <xf numFmtId="0" fontId="2" fillId="0" borderId="11" xfId="0" quotePrefix="1" applyFont="1" applyBorder="1" applyAlignment="1">
      <alignment horizontal="center"/>
    </xf>
    <xf numFmtId="0" fontId="6" fillId="0" borderId="0" xfId="0" applyFont="1"/>
    <xf numFmtId="0" fontId="3" fillId="0" borderId="14" xfId="0" applyFont="1" applyBorder="1" applyAlignment="1">
      <alignment horizontal="center" vertical="center" wrapText="1"/>
    </xf>
    <xf numFmtId="0" fontId="3" fillId="0" borderId="1" xfId="0" applyFont="1" applyBorder="1"/>
    <xf numFmtId="0" fontId="2" fillId="0" borderId="1" xfId="0" applyFont="1" applyBorder="1"/>
    <xf numFmtId="0" fontId="4" fillId="0" borderId="0" xfId="0" applyFont="1"/>
    <xf numFmtId="0" fontId="0" fillId="0" borderId="0" xfId="0" applyBorder="1"/>
    <xf numFmtId="42" fontId="6" fillId="0" borderId="5" xfId="0" applyNumberFormat="1" applyFont="1" applyBorder="1"/>
    <xf numFmtId="42" fontId="6" fillId="0" borderId="0" xfId="0" applyNumberFormat="1" applyFont="1" applyBorder="1"/>
    <xf numFmtId="0" fontId="7" fillId="0" borderId="0" xfId="0" applyFont="1"/>
    <xf numFmtId="0" fontId="0" fillId="0" borderId="0" xfId="0" applyAlignment="1">
      <alignment horizontal="left"/>
    </xf>
    <xf numFmtId="0" fontId="2" fillId="0" borderId="0" xfId="0" applyFont="1" applyFill="1" applyAlignment="1">
      <alignment horizontal="center"/>
    </xf>
    <xf numFmtId="0" fontId="0" fillId="0" borderId="0" xfId="0" applyFill="1"/>
    <xf numFmtId="3" fontId="6" fillId="0" borderId="5" xfId="0" applyNumberFormat="1" applyFont="1" applyFill="1" applyBorder="1"/>
    <xf numFmtId="3" fontId="6" fillId="0" borderId="5" xfId="0" applyNumberFormat="1" applyFont="1" applyFill="1" applyBorder="1" applyAlignment="1">
      <alignment vertical="center"/>
    </xf>
    <xf numFmtId="0" fontId="6" fillId="0" borderId="0" xfId="0" applyFont="1" applyFill="1"/>
    <xf numFmtId="0" fontId="3" fillId="0" borderId="0" xfId="0" applyFont="1" applyFill="1" applyAlignment="1">
      <alignment vertical="center"/>
    </xf>
    <xf numFmtId="0" fontId="2" fillId="0" borderId="0" xfId="0" applyFont="1" applyFill="1" applyBorder="1" applyAlignment="1">
      <alignment horizontal="center"/>
    </xf>
    <xf numFmtId="0" fontId="0" fillId="0" borderId="0" xfId="0" applyFill="1" applyBorder="1" applyAlignment="1">
      <alignment vertical="center"/>
    </xf>
    <xf numFmtId="0" fontId="0" fillId="0" borderId="0" xfId="0" applyFill="1" applyBorder="1" applyAlignment="1">
      <alignment horizontal="center" vertical="center"/>
    </xf>
    <xf numFmtId="0" fontId="3" fillId="0" borderId="15" xfId="0" applyFont="1" applyBorder="1" applyAlignment="1">
      <alignment horizontal="center" vertical="center" wrapText="1"/>
    </xf>
    <xf numFmtId="0" fontId="2" fillId="0" borderId="0" xfId="0" applyFont="1" applyFill="1" applyBorder="1"/>
    <xf numFmtId="0" fontId="2" fillId="0" borderId="1" xfId="0" applyFont="1" applyFill="1" applyBorder="1"/>
    <xf numFmtId="3" fontId="6" fillId="0" borderId="3" xfId="0" applyNumberFormat="1" applyFont="1" applyFill="1" applyBorder="1"/>
    <xf numFmtId="3" fontId="6" fillId="0" borderId="3" xfId="0" applyNumberFormat="1" applyFont="1" applyFill="1" applyBorder="1" applyAlignment="1">
      <alignment vertical="center"/>
    </xf>
    <xf numFmtId="0" fontId="2" fillId="0" borderId="8" xfId="0" quotePrefix="1" applyFont="1" applyBorder="1" applyAlignment="1">
      <alignment horizontal="center"/>
    </xf>
    <xf numFmtId="0" fontId="3" fillId="0" borderId="13" xfId="0" applyFont="1" applyBorder="1" applyAlignment="1">
      <alignment horizontal="center" vertical="center" wrapText="1"/>
    </xf>
    <xf numFmtId="42" fontId="6" fillId="0" borderId="4" xfId="0" applyNumberFormat="1" applyFont="1" applyBorder="1"/>
    <xf numFmtId="0" fontId="2" fillId="0" borderId="17" xfId="0" quotePrefix="1" applyFont="1" applyBorder="1" applyAlignment="1">
      <alignment horizontal="center"/>
    </xf>
    <xf numFmtId="9" fontId="6" fillId="0" borderId="0" xfId="0" applyNumberFormat="1" applyFont="1" applyFill="1" applyBorder="1"/>
    <xf numFmtId="10" fontId="6"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vertical="center"/>
    </xf>
    <xf numFmtId="9" fontId="6" fillId="0" borderId="13" xfId="0" applyNumberFormat="1" applyFont="1" applyBorder="1"/>
    <xf numFmtId="0" fontId="3" fillId="0" borderId="18" xfId="0" applyFont="1" applyFill="1" applyBorder="1" applyAlignment="1">
      <alignment horizontal="center" vertical="center" wrapText="1"/>
    </xf>
    <xf numFmtId="0" fontId="0" fillId="0" borderId="1" xfId="0" applyBorder="1" applyAlignment="1">
      <alignment horizontal="centerContinuous" vertical="center"/>
    </xf>
    <xf numFmtId="0" fontId="0" fillId="0" borderId="1" xfId="0" applyBorder="1" applyAlignment="1" applyProtection="1">
      <alignment horizontal="centerContinuous" vertical="center"/>
      <protection locked="0"/>
    </xf>
    <xf numFmtId="0" fontId="0" fillId="0" borderId="1" xfId="0" applyFill="1" applyBorder="1" applyAlignment="1">
      <alignment horizontal="centerContinuous" vertical="center"/>
    </xf>
    <xf numFmtId="0" fontId="0" fillId="0" borderId="1" xfId="0" applyFill="1" applyBorder="1" applyAlignment="1" applyProtection="1">
      <alignment horizontal="centerContinuous" vertical="center"/>
      <protection locked="0"/>
    </xf>
    <xf numFmtId="0" fontId="0" fillId="0" borderId="2" xfId="0" applyFill="1" applyBorder="1" applyAlignment="1">
      <alignment horizontal="centerContinuous" vertical="center"/>
    </xf>
    <xf numFmtId="0" fontId="0" fillId="0" borderId="0" xfId="0" applyProtection="1">
      <protection locked="0"/>
    </xf>
    <xf numFmtId="0" fontId="0" fillId="0" borderId="2" xfId="0" applyFill="1" applyBorder="1" applyAlignment="1" applyProtection="1">
      <alignment horizontal="centerContinuous" vertical="center"/>
      <protection locked="0"/>
    </xf>
    <xf numFmtId="0" fontId="2" fillId="0" borderId="0" xfId="0" applyFont="1" applyProtection="1">
      <protection locked="0"/>
    </xf>
    <xf numFmtId="0" fontId="3" fillId="0" borderId="0" xfId="0" applyFont="1" applyProtection="1">
      <protection locked="0"/>
    </xf>
    <xf numFmtId="0" fontId="6" fillId="0" borderId="0" xfId="0" applyFont="1" applyProtection="1">
      <protection locked="0"/>
    </xf>
    <xf numFmtId="0" fontId="0" fillId="0" borderId="1" xfId="0" applyFill="1" applyBorder="1" applyAlignment="1" applyProtection="1">
      <alignment horizontal="centerContinuous" vertical="center"/>
    </xf>
    <xf numFmtId="0" fontId="0" fillId="0" borderId="1" xfId="0" applyBorder="1" applyAlignment="1" applyProtection="1">
      <alignment horizontal="centerContinuous"/>
    </xf>
    <xf numFmtId="0" fontId="0" fillId="0" borderId="1" xfId="0" applyBorder="1" applyAlignment="1" applyProtection="1">
      <alignment horizontal="centerContinuous" vertical="center"/>
    </xf>
    <xf numFmtId="0" fontId="6" fillId="0" borderId="1" xfId="0" applyFont="1" applyBorder="1" applyAlignment="1" applyProtection="1">
      <alignment horizontal="centerContinuous"/>
    </xf>
    <xf numFmtId="0" fontId="5" fillId="0" borderId="2" xfId="0" applyFont="1" applyFill="1" applyBorder="1" applyAlignment="1" applyProtection="1">
      <alignment horizontal="centerContinuous" vertical="center"/>
    </xf>
    <xf numFmtId="0" fontId="0" fillId="0" borderId="0" xfId="0" applyBorder="1" applyProtection="1">
      <protection locked="0"/>
    </xf>
    <xf numFmtId="0" fontId="6" fillId="0" borderId="0" xfId="0" applyFont="1" applyBorder="1" applyProtection="1">
      <protection locked="0"/>
    </xf>
    <xf numFmtId="0" fontId="6" fillId="0" borderId="1" xfId="0" applyFont="1" applyBorder="1" applyAlignment="1" applyProtection="1">
      <alignment horizontal="centerContinuous" vertical="center"/>
    </xf>
    <xf numFmtId="9" fontId="6" fillId="0" borderId="5" xfId="12" applyFont="1" applyFill="1" applyBorder="1"/>
    <xf numFmtId="164" fontId="0" fillId="0" borderId="5" xfId="0" applyNumberFormat="1" applyBorder="1" applyProtection="1"/>
    <xf numFmtId="165" fontId="0" fillId="0" borderId="0" xfId="11" applyNumberFormat="1" applyFont="1" applyProtection="1">
      <protection locked="0"/>
    </xf>
    <xf numFmtId="164" fontId="6" fillId="0" borderId="5" xfId="0" applyNumberFormat="1" applyFont="1" applyBorder="1" applyAlignment="1" applyProtection="1">
      <alignment vertical="center"/>
    </xf>
    <xf numFmtId="164" fontId="0" fillId="0" borderId="2" xfId="0" applyNumberFormat="1" applyFill="1" applyBorder="1" applyAlignment="1" applyProtection="1">
      <alignment horizontal="centerContinuous" vertical="center"/>
      <protection locked="0"/>
    </xf>
    <xf numFmtId="164" fontId="6" fillId="0" borderId="19" xfId="0" applyNumberFormat="1" applyFont="1" applyBorder="1"/>
    <xf numFmtId="164" fontId="6" fillId="0" borderId="4" xfId="0" applyNumberFormat="1" applyFont="1" applyBorder="1"/>
    <xf numFmtId="164" fontId="6" fillId="0" borderId="5" xfId="0" applyNumberFormat="1" applyFont="1" applyBorder="1"/>
    <xf numFmtId="0" fontId="2" fillId="0" borderId="6" xfId="0" applyFont="1" applyBorder="1" applyProtection="1"/>
    <xf numFmtId="0" fontId="2" fillId="0" borderId="7" xfId="0" quotePrefix="1" applyFont="1" applyBorder="1" applyAlignment="1" applyProtection="1">
      <alignment horizontal="center"/>
    </xf>
    <xf numFmtId="0" fontId="2" fillId="0" borderId="8" xfId="0" applyFont="1" applyBorder="1" applyProtection="1"/>
    <xf numFmtId="0" fontId="2" fillId="0" borderId="11" xfId="0" quotePrefix="1" applyFont="1" applyBorder="1" applyAlignment="1" applyProtection="1">
      <alignment horizontal="center"/>
    </xf>
    <xf numFmtId="0" fontId="2" fillId="0" borderId="3" xfId="0" quotePrefix="1" applyFont="1" applyBorder="1" applyAlignment="1" applyProtection="1">
      <alignment horizontal="centerContinuous"/>
    </xf>
    <xf numFmtId="0" fontId="2" fillId="0" borderId="2" xfId="0" quotePrefix="1" applyFont="1" applyBorder="1" applyAlignment="1" applyProtection="1">
      <alignment horizontal="centerContinuous"/>
    </xf>
    <xf numFmtId="0" fontId="2" fillId="0" borderId="4" xfId="0" quotePrefix="1" applyFont="1" applyBorder="1" applyAlignment="1" applyProtection="1">
      <alignment horizontal="centerContinuous"/>
    </xf>
    <xf numFmtId="0" fontId="3" fillId="0" borderId="14" xfId="0" applyFont="1" applyBorder="1" applyAlignment="1" applyProtection="1">
      <alignment horizontal="center" vertical="center" wrapText="1"/>
    </xf>
    <xf numFmtId="0" fontId="3" fillId="0" borderId="0" xfId="0" applyFont="1" applyAlignment="1" applyProtection="1">
      <alignment horizontal="center" vertical="center" wrapText="1"/>
    </xf>
    <xf numFmtId="164" fontId="6" fillId="0" borderId="5" xfId="0" applyNumberFormat="1" applyFont="1" applyBorder="1" applyProtection="1"/>
    <xf numFmtId="9" fontId="6" fillId="0" borderId="5" xfId="12" applyFont="1" applyBorder="1" applyAlignment="1" applyProtection="1">
      <alignment vertical="center"/>
    </xf>
    <xf numFmtId="0" fontId="4" fillId="0" borderId="5" xfId="0" applyFont="1" applyBorder="1" applyProtection="1"/>
    <xf numFmtId="0" fontId="4" fillId="0" borderId="3" xfId="0" applyFont="1" applyBorder="1" applyProtection="1"/>
    <xf numFmtId="42" fontId="6" fillId="0" borderId="5" xfId="0" applyNumberFormat="1" applyFont="1" applyBorder="1" applyProtection="1"/>
    <xf numFmtId="42" fontId="6" fillId="0" borderId="0" xfId="0" applyNumberFormat="1" applyFont="1" applyBorder="1" applyProtection="1"/>
    <xf numFmtId="9" fontId="6" fillId="0" borderId="0" xfId="0" applyNumberFormat="1" applyFont="1" applyBorder="1" applyProtection="1"/>
    <xf numFmtId="42" fontId="6" fillId="0" borderId="0" xfId="0" applyNumberFormat="1" applyFont="1" applyFill="1" applyBorder="1" applyProtection="1"/>
    <xf numFmtId="9" fontId="6" fillId="0" borderId="5" xfId="12" applyFont="1" applyBorder="1" applyProtection="1"/>
    <xf numFmtId="0" fontId="0" fillId="0" borderId="0" xfId="0" applyProtection="1"/>
    <xf numFmtId="0" fontId="7" fillId="0" borderId="0" xfId="0" applyFont="1"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0" xfId="0" applyFill="1" applyBorder="1" applyAlignment="1" applyProtection="1">
      <alignment vertical="center"/>
    </xf>
    <xf numFmtId="0" fontId="0" fillId="0" borderId="0" xfId="0" applyFill="1" applyBorder="1" applyProtection="1"/>
    <xf numFmtId="0" fontId="9" fillId="0" borderId="0" xfId="0" applyFont="1" applyProtection="1"/>
    <xf numFmtId="0" fontId="10" fillId="0" borderId="0" xfId="0" applyFont="1" applyProtection="1"/>
    <xf numFmtId="0" fontId="10" fillId="0" borderId="0" xfId="0" applyFont="1" applyFill="1" applyBorder="1" applyProtection="1"/>
    <xf numFmtId="42" fontId="9" fillId="0" borderId="0" xfId="0" applyNumberFormat="1" applyFont="1" applyBorder="1" applyProtection="1"/>
    <xf numFmtId="10" fontId="9" fillId="0" borderId="0" xfId="0" applyNumberFormat="1" applyFont="1" applyBorder="1" applyProtection="1"/>
    <xf numFmtId="42" fontId="0" fillId="0" borderId="0" xfId="0" applyNumberFormat="1" applyProtection="1"/>
    <xf numFmtId="0" fontId="10" fillId="0" borderId="1" xfId="0" applyFont="1" applyBorder="1" applyProtection="1"/>
    <xf numFmtId="0" fontId="9" fillId="0" borderId="0" xfId="0" applyFont="1" applyAlignment="1" applyProtection="1">
      <alignment horizontal="left"/>
    </xf>
    <xf numFmtId="0" fontId="11" fillId="0" borderId="0" xfId="0" applyFont="1" applyProtection="1"/>
    <xf numFmtId="0" fontId="11" fillId="0" borderId="0" xfId="0" applyFont="1" applyAlignment="1" applyProtection="1"/>
    <xf numFmtId="0" fontId="3" fillId="0" borderId="0" xfId="0" applyFont="1" applyFill="1" applyBorder="1" applyProtection="1"/>
    <xf numFmtId="0" fontId="2" fillId="0" borderId="0" xfId="0" applyFont="1" applyFill="1" applyBorder="1" applyProtection="1"/>
    <xf numFmtId="0" fontId="2" fillId="0" borderId="1" xfId="0" applyFont="1" applyFill="1" applyBorder="1" applyProtection="1"/>
    <xf numFmtId="0" fontId="3" fillId="0" borderId="0" xfId="0" applyFont="1" applyFill="1" applyBorder="1" applyAlignment="1" applyProtection="1">
      <alignment horizontal="center" vertical="center"/>
    </xf>
    <xf numFmtId="0" fontId="11" fillId="0" borderId="1" xfId="0" applyFont="1" applyBorder="1" applyProtection="1">
      <protection locked="0" hidden="1"/>
    </xf>
    <xf numFmtId="0" fontId="6" fillId="0" borderId="0" xfId="0" applyFont="1" applyProtection="1"/>
    <xf numFmtId="0" fontId="6" fillId="0" borderId="1" xfId="0" applyFont="1" applyBorder="1" applyProtection="1"/>
    <xf numFmtId="0" fontId="6" fillId="0" borderId="11" xfId="0" quotePrefix="1" applyFont="1" applyBorder="1" applyAlignment="1" applyProtection="1">
      <alignment horizontal="center" vertical="center"/>
    </xf>
    <xf numFmtId="0" fontId="6" fillId="0" borderId="14" xfId="0" quotePrefix="1" applyFont="1" applyBorder="1" applyAlignment="1" applyProtection="1">
      <alignment horizontal="center" vertical="center"/>
    </xf>
    <xf numFmtId="0" fontId="0" fillId="0" borderId="10" xfId="0" applyBorder="1" applyAlignment="1" applyProtection="1">
      <alignment horizontal="centerContinuous"/>
    </xf>
    <xf numFmtId="0" fontId="6" fillId="0" borderId="12" xfId="0" applyFont="1" applyBorder="1" applyProtection="1"/>
    <xf numFmtId="0" fontId="6" fillId="0" borderId="13" xfId="0" applyFont="1" applyBorder="1" applyProtection="1"/>
    <xf numFmtId="0" fontId="6" fillId="2" borderId="5" xfId="0" applyFont="1" applyFill="1" applyBorder="1" applyProtection="1"/>
    <xf numFmtId="0" fontId="6" fillId="0" borderId="3" xfId="0" applyFont="1" applyBorder="1" applyProtection="1"/>
    <xf numFmtId="164" fontId="6" fillId="0" borderId="16" xfId="0" applyNumberFormat="1" applyFont="1" applyBorder="1" applyProtection="1"/>
    <xf numFmtId="0" fontId="4" fillId="0" borderId="0" xfId="0" applyFont="1" applyProtection="1"/>
    <xf numFmtId="3" fontId="6" fillId="0" borderId="5" xfId="0" applyNumberFormat="1" applyFont="1" applyBorder="1" applyProtection="1"/>
    <xf numFmtId="0" fontId="4" fillId="0" borderId="21" xfId="0" applyFont="1" applyBorder="1" applyAlignment="1" applyProtection="1">
      <alignment horizontal="centerContinuous"/>
    </xf>
    <xf numFmtId="0" fontId="1" fillId="0" borderId="26" xfId="0" applyFont="1" applyBorder="1" applyAlignment="1" applyProtection="1">
      <alignment horizontal="centerContinuous"/>
    </xf>
    <xf numFmtId="0" fontId="0" fillId="0" borderId="0" xfId="0" applyBorder="1" applyProtection="1"/>
    <xf numFmtId="0" fontId="0" fillId="0" borderId="13" xfId="0" applyBorder="1" applyProtection="1"/>
    <xf numFmtId="0" fontId="4" fillId="0" borderId="3"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6" fillId="0" borderId="2" xfId="0" applyFont="1" applyBorder="1" applyProtection="1"/>
    <xf numFmtId="0" fontId="6" fillId="0" borderId="4" xfId="0" applyFont="1" applyBorder="1" applyProtection="1"/>
    <xf numFmtId="0" fontId="6" fillId="0" borderId="9" xfId="0" applyFont="1" applyBorder="1" applyProtection="1"/>
    <xf numFmtId="0" fontId="6" fillId="0" borderId="10" xfId="0" applyFont="1" applyBorder="1" applyProtection="1"/>
    <xf numFmtId="164" fontId="6" fillId="0" borderId="15" xfId="0" applyNumberFormat="1" applyFont="1" applyBorder="1" applyProtection="1"/>
    <xf numFmtId="164" fontId="6" fillId="0" borderId="11" xfId="0" applyNumberFormat="1" applyFont="1" applyBorder="1" applyProtection="1"/>
    <xf numFmtId="0" fontId="4" fillId="0" borderId="14" xfId="0" applyFont="1" applyBorder="1" applyAlignment="1" applyProtection="1">
      <alignment horizontal="center" vertical="center"/>
    </xf>
    <xf numFmtId="0" fontId="4" fillId="0" borderId="14"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6" fillId="0" borderId="0" xfId="0" applyFont="1" applyAlignment="1" applyProtection="1">
      <alignment vertical="center"/>
    </xf>
    <xf numFmtId="0" fontId="6" fillId="0" borderId="0" xfId="0" applyFont="1" applyBorder="1" applyAlignment="1" applyProtection="1">
      <alignment vertical="center"/>
    </xf>
    <xf numFmtId="0" fontId="6" fillId="0" borderId="1" xfId="0" applyFont="1" applyBorder="1" applyAlignment="1" applyProtection="1">
      <alignment vertical="center"/>
    </xf>
    <xf numFmtId="0" fontId="6" fillId="0" borderId="12" xfId="0" quotePrefix="1" applyFont="1" applyBorder="1" applyAlignment="1" applyProtection="1">
      <alignment horizontal="center" vertical="center"/>
    </xf>
    <xf numFmtId="0" fontId="6" fillId="0" borderId="13" xfId="0" quotePrefix="1" applyFont="1" applyBorder="1" applyAlignment="1" applyProtection="1">
      <alignment horizontal="center" vertical="center"/>
    </xf>
    <xf numFmtId="0" fontId="6" fillId="0" borderId="12" xfId="0" applyFont="1" applyBorder="1" applyAlignment="1" applyProtection="1">
      <alignment vertical="center"/>
    </xf>
    <xf numFmtId="0" fontId="6" fillId="0" borderId="13" xfId="0" applyFont="1" applyBorder="1" applyAlignment="1" applyProtection="1">
      <alignment vertical="center"/>
    </xf>
    <xf numFmtId="0" fontId="4" fillId="0" borderId="4" xfId="0" applyFont="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164" fontId="6" fillId="3" borderId="5" xfId="0" applyNumberFormat="1" applyFont="1" applyFill="1" applyBorder="1" applyAlignment="1" applyProtection="1">
      <alignment vertical="center"/>
    </xf>
    <xf numFmtId="0" fontId="6" fillId="3" borderId="5" xfId="0" applyFont="1" applyFill="1" applyBorder="1" applyAlignment="1" applyProtection="1">
      <alignment vertical="center"/>
    </xf>
    <xf numFmtId="0" fontId="5" fillId="0" borderId="3" xfId="0" applyFont="1" applyBorder="1" applyAlignment="1" applyProtection="1">
      <alignment vertical="center"/>
    </xf>
    <xf numFmtId="0" fontId="8" fillId="0" borderId="3" xfId="0" applyFont="1" applyBorder="1" applyAlignment="1" applyProtection="1">
      <alignment vertical="center"/>
    </xf>
    <xf numFmtId="0" fontId="4" fillId="6" borderId="5" xfId="0" applyFont="1" applyFill="1" applyBorder="1" applyProtection="1"/>
    <xf numFmtId="0" fontId="17" fillId="0" borderId="0" xfId="0" applyFont="1"/>
    <xf numFmtId="0" fontId="17" fillId="0" borderId="23" xfId="0" applyFont="1" applyBorder="1"/>
    <xf numFmtId="0" fontId="17" fillId="0" borderId="11" xfId="0" applyFont="1" applyBorder="1"/>
    <xf numFmtId="0" fontId="17" fillId="0" borderId="5" xfId="0" applyFont="1" applyBorder="1"/>
    <xf numFmtId="0" fontId="19" fillId="0" borderId="29" xfId="0" applyFont="1" applyBorder="1" applyAlignment="1">
      <alignment horizontal="center" vertical="center"/>
    </xf>
    <xf numFmtId="0" fontId="19" fillId="0" borderId="28" xfId="0" applyFont="1" applyBorder="1" applyAlignment="1">
      <alignment horizontal="center" vertical="center"/>
    </xf>
    <xf numFmtId="0" fontId="17" fillId="0" borderId="2" xfId="0" applyFont="1" applyBorder="1"/>
    <xf numFmtId="0" fontId="17" fillId="0" borderId="27" xfId="0" applyFont="1" applyBorder="1" applyAlignment="1">
      <alignment horizontal="center"/>
    </xf>
    <xf numFmtId="0" fontId="19" fillId="0" borderId="28" xfId="0" applyFont="1" applyBorder="1" applyAlignment="1">
      <alignment horizontal="center"/>
    </xf>
    <xf numFmtId="0" fontId="17" fillId="2" borderId="24" xfId="0" applyFont="1" applyFill="1" applyBorder="1" applyAlignment="1">
      <alignment horizontal="center"/>
    </xf>
    <xf numFmtId="0" fontId="17" fillId="2" borderId="30" xfId="0" applyFont="1" applyFill="1" applyBorder="1"/>
    <xf numFmtId="0" fontId="17" fillId="2" borderId="22" xfId="0" applyFont="1" applyFill="1" applyBorder="1" applyAlignment="1">
      <alignment horizontal="center"/>
    </xf>
    <xf numFmtId="0" fontId="17" fillId="2" borderId="31" xfId="0" applyFont="1" applyFill="1" applyBorder="1"/>
    <xf numFmtId="0" fontId="17" fillId="5" borderId="22" xfId="0" applyFont="1" applyFill="1" applyBorder="1" applyAlignment="1">
      <alignment horizontal="center"/>
    </xf>
    <xf numFmtId="0" fontId="17" fillId="5" borderId="31" xfId="0" applyFont="1" applyFill="1" applyBorder="1"/>
    <xf numFmtId="0" fontId="17" fillId="0" borderId="25" xfId="0" applyFont="1" applyBorder="1" applyAlignment="1">
      <alignment horizontal="center"/>
    </xf>
    <xf numFmtId="0" fontId="17" fillId="0" borderId="14" xfId="0" applyFont="1" applyBorder="1"/>
    <xf numFmtId="0" fontId="17" fillId="0" borderId="3" xfId="0" applyFont="1" applyBorder="1"/>
    <xf numFmtId="0" fontId="19" fillId="0" borderId="5" xfId="0" applyFont="1" applyBorder="1" applyAlignment="1">
      <alignment horizontal="center" vertical="center"/>
    </xf>
    <xf numFmtId="0" fontId="17" fillId="2" borderId="5" xfId="0" applyFont="1" applyFill="1" applyBorder="1" applyAlignment="1">
      <alignment horizontal="center"/>
    </xf>
    <xf numFmtId="0" fontId="17" fillId="2" borderId="5" xfId="0" applyFont="1" applyFill="1" applyBorder="1"/>
    <xf numFmtId="0" fontId="17" fillId="6" borderId="22" xfId="0" applyFont="1" applyFill="1" applyBorder="1" applyAlignment="1">
      <alignment horizontal="center"/>
    </xf>
    <xf numFmtId="0" fontId="17" fillId="6" borderId="31" xfId="0" applyFont="1" applyFill="1" applyBorder="1"/>
    <xf numFmtId="0" fontId="17" fillId="0" borderId="4" xfId="0" applyFont="1" applyBorder="1"/>
    <xf numFmtId="0" fontId="17" fillId="0" borderId="14" xfId="0" applyFont="1" applyFill="1" applyBorder="1" applyAlignment="1">
      <alignment horizontal="center"/>
    </xf>
    <xf numFmtId="0" fontId="17" fillId="0" borderId="14" xfId="0" applyFont="1" applyFill="1" applyBorder="1"/>
    <xf numFmtId="0" fontId="17" fillId="5" borderId="24" xfId="0" applyFont="1" applyFill="1" applyBorder="1" applyAlignment="1">
      <alignment horizontal="center"/>
    </xf>
    <xf numFmtId="0" fontId="17" fillId="5" borderId="30" xfId="0" applyFont="1" applyFill="1" applyBorder="1"/>
    <xf numFmtId="0" fontId="17" fillId="0" borderId="14" xfId="0" applyFont="1" applyBorder="1" applyAlignment="1">
      <alignment horizontal="center"/>
    </xf>
    <xf numFmtId="0" fontId="17" fillId="0" borderId="23" xfId="0" applyFont="1" applyBorder="1" applyAlignment="1">
      <alignment horizontal="center"/>
    </xf>
    <xf numFmtId="0" fontId="18" fillId="0" borderId="28" xfId="0" applyFont="1" applyBorder="1" applyAlignment="1">
      <alignment horizontal="center" vertical="center"/>
    </xf>
    <xf numFmtId="0" fontId="17" fillId="4" borderId="5" xfId="0" applyFont="1" applyFill="1" applyBorder="1" applyAlignment="1">
      <alignment horizontal="center"/>
    </xf>
    <xf numFmtId="0" fontId="17" fillId="4" borderId="31" xfId="0" applyFont="1" applyFill="1" applyBorder="1"/>
    <xf numFmtId="0" fontId="17" fillId="0" borderId="4" xfId="0" applyFont="1" applyFill="1" applyBorder="1"/>
    <xf numFmtId="0" fontId="19" fillId="4" borderId="31" xfId="0" applyFont="1" applyFill="1" applyBorder="1" applyAlignment="1">
      <alignment horizontal="center"/>
    </xf>
    <xf numFmtId="0" fontId="17" fillId="2" borderId="25" xfId="0" applyFont="1" applyFill="1" applyBorder="1" applyAlignment="1">
      <alignment horizontal="center"/>
    </xf>
    <xf numFmtId="0" fontId="17" fillId="2" borderId="32" xfId="0" applyFont="1" applyFill="1" applyBorder="1"/>
    <xf numFmtId="0" fontId="17" fillId="4" borderId="5" xfId="0" applyFont="1" applyFill="1" applyBorder="1"/>
    <xf numFmtId="0" fontId="4" fillId="2" borderId="4"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4" xfId="0" applyFont="1" applyFill="1" applyBorder="1" applyAlignment="1" applyProtection="1">
      <alignment vertical="center"/>
    </xf>
    <xf numFmtId="0" fontId="0" fillId="2" borderId="0" xfId="0" applyFill="1"/>
    <xf numFmtId="0" fontId="0" fillId="7" borderId="0" xfId="0" applyFill="1"/>
    <xf numFmtId="0" fontId="0" fillId="5" borderId="0" xfId="0" applyFill="1"/>
    <xf numFmtId="0" fontId="20" fillId="0" borderId="0" xfId="0" applyFont="1" applyFill="1" applyBorder="1" applyProtection="1"/>
    <xf numFmtId="0" fontId="0" fillId="0" borderId="35" xfId="0" applyBorder="1" applyAlignment="1"/>
    <xf numFmtId="0" fontId="0" fillId="0" borderId="34" xfId="0" applyBorder="1" applyAlignment="1"/>
    <xf numFmtId="0" fontId="1" fillId="0" borderId="33" xfId="0" applyFont="1" applyBorder="1" applyAlignment="1"/>
    <xf numFmtId="164" fontId="6" fillId="0" borderId="4" xfId="0" applyNumberFormat="1" applyFont="1" applyFill="1" applyBorder="1" applyAlignment="1" applyProtection="1">
      <alignment vertical="center"/>
      <protection locked="0"/>
    </xf>
    <xf numFmtId="164" fontId="6" fillId="0" borderId="5" xfId="0" applyNumberFormat="1" applyFont="1" applyBorder="1" applyProtection="1">
      <protection locked="0"/>
    </xf>
    <xf numFmtId="164" fontId="6" fillId="0" borderId="5" xfId="0" applyNumberFormat="1" applyFont="1" applyBorder="1" applyAlignment="1" applyProtection="1">
      <alignment vertical="center"/>
      <protection locked="0"/>
    </xf>
    <xf numFmtId="0" fontId="17" fillId="6" borderId="24" xfId="0" applyFont="1" applyFill="1" applyBorder="1" applyAlignment="1">
      <alignment horizontal="center"/>
    </xf>
    <xf numFmtId="0" fontId="17" fillId="6" borderId="30" xfId="0" applyFont="1" applyFill="1" applyBorder="1"/>
    <xf numFmtId="0" fontId="4" fillId="6" borderId="5" xfId="0" applyFont="1" applyFill="1" applyBorder="1" applyAlignment="1"/>
    <xf numFmtId="0" fontId="19" fillId="0" borderId="5" xfId="0" applyFont="1" applyBorder="1" applyAlignment="1">
      <alignment horizontal="center"/>
    </xf>
    <xf numFmtId="0" fontId="19" fillId="2" borderId="24" xfId="0" applyFont="1" applyFill="1" applyBorder="1" applyAlignment="1">
      <alignment horizontal="center"/>
    </xf>
    <xf numFmtId="0" fontId="4" fillId="2" borderId="3" xfId="0" applyFont="1" applyFill="1" applyBorder="1" applyAlignment="1" applyProtection="1"/>
    <xf numFmtId="0" fontId="6" fillId="2" borderId="8" xfId="0" applyFont="1" applyFill="1" applyBorder="1" applyAlignment="1" applyProtection="1">
      <alignment vertical="center"/>
    </xf>
    <xf numFmtId="0" fontId="6" fillId="3" borderId="10" xfId="0" applyFont="1" applyFill="1" applyBorder="1" applyAlignment="1" applyProtection="1">
      <alignment vertical="center"/>
    </xf>
    <xf numFmtId="0" fontId="6" fillId="2" borderId="6" xfId="0" applyFont="1" applyFill="1" applyBorder="1" applyAlignment="1" applyProtection="1">
      <alignment vertical="center"/>
    </xf>
    <xf numFmtId="0" fontId="6" fillId="3" borderId="9" xfId="0" applyFont="1" applyFill="1" applyBorder="1" applyAlignment="1" applyProtection="1">
      <alignment vertical="center"/>
    </xf>
    <xf numFmtId="0" fontId="6" fillId="6" borderId="5" xfId="0" applyFont="1" applyFill="1" applyBorder="1" applyAlignment="1" applyProtection="1">
      <alignment vertical="center" wrapText="1"/>
    </xf>
    <xf numFmtId="0" fontId="4" fillId="6" borderId="3" xfId="0" applyFont="1" applyFill="1" applyBorder="1" applyAlignment="1" applyProtection="1"/>
    <xf numFmtId="164" fontId="6" fillId="0" borderId="5" xfId="11" applyNumberFormat="1" applyFont="1" applyBorder="1" applyAlignment="1" applyProtection="1">
      <alignment vertical="center"/>
    </xf>
    <xf numFmtId="164" fontId="6" fillId="0" borderId="5" xfId="0" applyNumberFormat="1" applyFont="1" applyFill="1" applyBorder="1"/>
    <xf numFmtId="164" fontId="6" fillId="0" borderId="5" xfId="0" applyNumberFormat="1" applyFont="1" applyBorder="1" applyAlignment="1" applyProtection="1"/>
    <xf numFmtId="9" fontId="6" fillId="0" borderId="5" xfId="12" applyNumberFormat="1" applyFont="1" applyBorder="1" applyProtection="1"/>
    <xf numFmtId="0" fontId="0" fillId="0" borderId="1" xfId="0" applyFill="1" applyBorder="1" applyAlignment="1" applyProtection="1">
      <alignment horizontal="centerContinuous"/>
    </xf>
    <xf numFmtId="0" fontId="19" fillId="0" borderId="27" xfId="0" applyFont="1" applyBorder="1"/>
    <xf numFmtId="0" fontId="19" fillId="0" borderId="27" xfId="0" applyFont="1" applyBorder="1" applyAlignment="1">
      <alignment horizontal="center"/>
    </xf>
    <xf numFmtId="0" fontId="17" fillId="0" borderId="24" xfId="0" applyFont="1" applyFill="1" applyBorder="1" applyAlignment="1">
      <alignment horizontal="center"/>
    </xf>
    <xf numFmtId="0" fontId="17" fillId="0" borderId="30" xfId="0" applyFont="1" applyFill="1" applyBorder="1"/>
    <xf numFmtId="0" fontId="17" fillId="9" borderId="22" xfId="0" applyFont="1" applyFill="1" applyBorder="1" applyAlignment="1">
      <alignment horizontal="center"/>
    </xf>
    <xf numFmtId="0" fontId="17" fillId="9" borderId="31" xfId="0" applyFont="1" applyFill="1" applyBorder="1"/>
    <xf numFmtId="0" fontId="17" fillId="6" borderId="5" xfId="0" applyFont="1" applyFill="1" applyBorder="1" applyAlignment="1">
      <alignment horizontal="center"/>
    </xf>
    <xf numFmtId="0" fontId="17" fillId="6" borderId="5" xfId="0" applyFont="1" applyFill="1" applyBorder="1"/>
    <xf numFmtId="0" fontId="22" fillId="0" borderId="28" xfId="0" applyFont="1" applyBorder="1" applyAlignment="1">
      <alignment horizontal="center"/>
    </xf>
    <xf numFmtId="0" fontId="0" fillId="9" borderId="0" xfId="0" applyFill="1"/>
    <xf numFmtId="10" fontId="0" fillId="0" borderId="0" xfId="12" applyNumberFormat="1" applyFont="1" applyProtection="1">
      <protection locked="0"/>
    </xf>
    <xf numFmtId="9" fontId="6" fillId="0" borderId="0" xfId="0" applyNumberFormat="1" applyFont="1" applyBorder="1"/>
    <xf numFmtId="0" fontId="6" fillId="0" borderId="5" xfId="0" applyFont="1" applyBorder="1" applyProtection="1">
      <protection locked="0"/>
    </xf>
    <xf numFmtId="9" fontId="6" fillId="0" borderId="5" xfId="0" applyNumberFormat="1" applyFont="1" applyBorder="1" applyProtection="1">
      <protection locked="0"/>
    </xf>
    <xf numFmtId="164" fontId="0" fillId="0" borderId="0" xfId="0" applyNumberFormat="1" applyProtection="1">
      <protection locked="0"/>
    </xf>
    <xf numFmtId="164" fontId="0" fillId="0" borderId="5" xfId="0" applyNumberFormat="1" applyBorder="1" applyProtection="1">
      <protection locked="0"/>
    </xf>
    <xf numFmtId="164" fontId="6" fillId="0" borderId="15" xfId="0" applyNumberFormat="1" applyFont="1" applyBorder="1" applyProtection="1">
      <protection locked="0"/>
    </xf>
    <xf numFmtId="0" fontId="11" fillId="0" borderId="1" xfId="0" applyFont="1" applyBorder="1" applyProtection="1">
      <protection locked="0"/>
    </xf>
    <xf numFmtId="164" fontId="6" fillId="0" borderId="5" xfId="0" applyNumberFormat="1" applyFont="1" applyBorder="1" applyAlignment="1" applyProtection="1">
      <alignment horizontal="right"/>
      <protection locked="0"/>
    </xf>
    <xf numFmtId="164" fontId="0" fillId="0" borderId="5" xfId="0" applyNumberFormat="1" applyFont="1" applyBorder="1" applyAlignment="1" applyProtection="1">
      <alignment horizontal="right"/>
      <protection locked="0"/>
    </xf>
    <xf numFmtId="0" fontId="4" fillId="2" borderId="5" xfId="0"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164" fontId="6" fillId="0" borderId="4" xfId="0" applyNumberFormat="1" applyFont="1" applyBorder="1" applyAlignment="1" applyProtection="1">
      <alignment vertical="center"/>
      <protection locked="0"/>
    </xf>
    <xf numFmtId="164" fontId="6" fillId="0" borderId="5" xfId="0" applyNumberFormat="1" applyFont="1" applyFill="1" applyBorder="1" applyAlignment="1" applyProtection="1">
      <alignment vertical="center"/>
      <protection locked="0"/>
    </xf>
    <xf numFmtId="164" fontId="6" fillId="0" borderId="5" xfId="0" applyNumberFormat="1" applyFont="1" applyBorder="1" applyAlignment="1" applyProtection="1">
      <alignment vertical="center" wrapText="1"/>
      <protection locked="0"/>
    </xf>
    <xf numFmtId="164" fontId="0" fillId="0" borderId="5" xfId="0" applyNumberFormat="1" applyFont="1" applyBorder="1" applyAlignment="1" applyProtection="1">
      <alignment vertical="center" wrapText="1"/>
      <protection locked="0"/>
    </xf>
    <xf numFmtId="0" fontId="4" fillId="0" borderId="9" xfId="0" applyFont="1" applyBorder="1" applyAlignment="1" applyProtection="1">
      <alignment horizontal="centerContinuous"/>
    </xf>
    <xf numFmtId="0" fontId="6" fillId="0" borderId="14" xfId="0" applyFont="1" applyBorder="1" applyProtection="1">
      <protection locked="0"/>
    </xf>
    <xf numFmtId="0" fontId="4" fillId="0" borderId="15" xfId="0" applyFont="1" applyBorder="1" applyAlignment="1" applyProtection="1">
      <alignment horizontal="center" vertical="center" wrapText="1"/>
      <protection locked="0"/>
    </xf>
    <xf numFmtId="0" fontId="6" fillId="2" borderId="3" xfId="0" applyFont="1" applyFill="1" applyBorder="1" applyProtection="1"/>
    <xf numFmtId="0" fontId="0" fillId="0" borderId="5" xfId="0" applyBorder="1" applyProtection="1">
      <protection locked="0"/>
    </xf>
    <xf numFmtId="0" fontId="0" fillId="0" borderId="15" xfId="0" applyBorder="1" applyProtection="1">
      <protection locked="0"/>
    </xf>
    <xf numFmtId="0" fontId="0" fillId="3" borderId="5" xfId="0" applyFill="1" applyBorder="1" applyProtection="1"/>
    <xf numFmtId="0" fontId="1" fillId="0" borderId="15" xfId="0" applyFont="1" applyBorder="1" applyAlignment="1" applyProtection="1">
      <alignment horizontal="center" vertical="center" wrapText="1"/>
      <protection locked="0"/>
    </xf>
    <xf numFmtId="9" fontId="6" fillId="0" borderId="0" xfId="12" applyFont="1" applyBorder="1" applyProtection="1"/>
    <xf numFmtId="10" fontId="6" fillId="0" borderId="5" xfId="12" applyNumberFormat="1" applyFont="1" applyBorder="1" applyProtection="1"/>
    <xf numFmtId="10" fontId="6" fillId="0" borderId="0" xfId="12" applyNumberFormat="1" applyFont="1" applyBorder="1" applyProtection="1"/>
    <xf numFmtId="164" fontId="6" fillId="0" borderId="11" xfId="0" applyNumberFormat="1" applyFont="1" applyBorder="1"/>
    <xf numFmtId="164" fontId="6" fillId="0" borderId="36" xfId="0" applyNumberFormat="1" applyFont="1" applyBorder="1"/>
    <xf numFmtId="0" fontId="6" fillId="0" borderId="5" xfId="0" applyFont="1" applyFill="1" applyBorder="1"/>
    <xf numFmtId="0" fontId="6" fillId="0" borderId="5" xfId="12" applyNumberFormat="1" applyFont="1" applyBorder="1" applyProtection="1"/>
    <xf numFmtId="0" fontId="0" fillId="0" borderId="0" xfId="0" applyFont="1"/>
    <xf numFmtId="0" fontId="17" fillId="2" borderId="23" xfId="0" applyFont="1" applyFill="1" applyBorder="1" applyAlignment="1">
      <alignment horizontal="center"/>
    </xf>
    <xf numFmtId="0" fontId="17" fillId="2" borderId="29" xfId="0" applyFont="1" applyFill="1" applyBorder="1"/>
    <xf numFmtId="0" fontId="17" fillId="2" borderId="37" xfId="0" applyFont="1" applyFill="1" applyBorder="1" applyAlignment="1">
      <alignment horizontal="center"/>
    </xf>
    <xf numFmtId="0" fontId="17" fillId="2" borderId="38" xfId="0" applyFont="1" applyFill="1" applyBorder="1"/>
    <xf numFmtId="0" fontId="17" fillId="2" borderId="39" xfId="0" applyFont="1" applyFill="1" applyBorder="1" applyAlignment="1">
      <alignment horizontal="center"/>
    </xf>
    <xf numFmtId="164" fontId="6" fillId="0" borderId="4" xfId="0" applyNumberFormat="1" applyFont="1" applyFill="1" applyBorder="1"/>
    <xf numFmtId="164" fontId="6" fillId="0" borderId="4" xfId="0" applyNumberFormat="1" applyFont="1" applyFill="1" applyBorder="1" applyAlignment="1"/>
    <xf numFmtId="164" fontId="6" fillId="0" borderId="4" xfId="0" applyNumberFormat="1" applyFont="1" applyFill="1" applyBorder="1" applyAlignment="1">
      <alignment vertical="center"/>
    </xf>
    <xf numFmtId="164" fontId="6" fillId="0" borderId="3" xfId="0" applyNumberFormat="1" applyFont="1" applyBorder="1" applyProtection="1">
      <protection locked="0"/>
    </xf>
    <xf numFmtId="164" fontId="6" fillId="0" borderId="33" xfId="0" applyNumberFormat="1" applyFont="1" applyBorder="1" applyProtection="1"/>
    <xf numFmtId="0" fontId="6" fillId="0" borderId="5" xfId="0" quotePrefix="1" applyFont="1" applyBorder="1" applyAlignment="1" applyProtection="1">
      <alignment horizontal="center" vertical="center"/>
    </xf>
    <xf numFmtId="0" fontId="0" fillId="0" borderId="3" xfId="0" quotePrefix="1" applyBorder="1" applyAlignment="1" applyProtection="1">
      <alignment horizontal="centerContinuous"/>
    </xf>
    <xf numFmtId="0" fontId="0" fillId="0" borderId="4" xfId="0" applyBorder="1" applyAlignment="1" applyProtection="1">
      <alignment horizontal="centerContinuous"/>
    </xf>
    <xf numFmtId="0" fontId="6" fillId="0" borderId="5" xfId="0" quotePrefix="1" applyFont="1" applyBorder="1" applyAlignment="1" applyProtection="1">
      <alignment horizontal="center"/>
      <protection locked="0"/>
    </xf>
    <xf numFmtId="164" fontId="6" fillId="0" borderId="9" xfId="0" applyNumberFormat="1" applyFont="1" applyBorder="1" applyProtection="1">
      <protection locked="0"/>
    </xf>
    <xf numFmtId="0" fontId="0" fillId="0" borderId="3" xfId="0" applyBorder="1" applyProtection="1">
      <protection locked="0"/>
    </xf>
    <xf numFmtId="164" fontId="6" fillId="0" borderId="6" xfId="0" applyNumberFormat="1" applyFont="1" applyBorder="1" applyProtection="1"/>
    <xf numFmtId="0" fontId="4" fillId="0" borderId="5" xfId="0" applyFont="1" applyBorder="1" applyAlignment="1" applyProtection="1">
      <alignment horizontal="center" vertical="center" wrapText="1"/>
      <protection locked="0"/>
    </xf>
    <xf numFmtId="0" fontId="1" fillId="0" borderId="0" xfId="0" applyFont="1" applyBorder="1" applyAlignment="1">
      <alignment horizontal="center" wrapText="1"/>
    </xf>
    <xf numFmtId="0" fontId="0" fillId="0" borderId="5" xfId="0" quotePrefix="1" applyBorder="1" applyAlignment="1" applyProtection="1">
      <alignment horizontal="center"/>
      <protection locked="0"/>
    </xf>
    <xf numFmtId="0" fontId="2" fillId="0" borderId="0" xfId="0" applyFont="1" applyBorder="1" applyProtection="1">
      <protection locked="0"/>
    </xf>
    <xf numFmtId="0" fontId="3" fillId="0" borderId="0" xfId="0" applyFont="1" applyBorder="1" applyProtection="1">
      <protection locked="0"/>
    </xf>
    <xf numFmtId="43" fontId="0" fillId="0" borderId="0" xfId="22" applyFont="1" applyBorder="1" applyProtection="1">
      <protection locked="0"/>
    </xf>
    <xf numFmtId="0" fontId="0" fillId="0" borderId="0" xfId="0" applyBorder="1" applyAlignment="1">
      <alignment wrapText="1"/>
    </xf>
    <xf numFmtId="44" fontId="6" fillId="0" borderId="0" xfId="0" applyNumberFormat="1" applyFont="1" applyBorder="1" applyProtection="1">
      <protection locked="0"/>
    </xf>
    <xf numFmtId="164" fontId="6" fillId="0" borderId="0" xfId="0" applyNumberFormat="1" applyFont="1" applyBorder="1" applyProtection="1"/>
    <xf numFmtId="0" fontId="4" fillId="0" borderId="0" xfId="0" applyFont="1" applyBorder="1" applyAlignment="1" applyProtection="1">
      <alignment horizontal="center" vertical="center" wrapText="1"/>
    </xf>
    <xf numFmtId="0" fontId="6" fillId="0" borderId="5" xfId="0" quotePrefix="1" applyFont="1" applyBorder="1" applyAlignment="1" applyProtection="1">
      <alignment horizontal="center" wrapText="1"/>
      <protection locked="0"/>
    </xf>
    <xf numFmtId="164" fontId="6" fillId="0" borderId="40" xfId="0" applyNumberFormat="1" applyFont="1" applyBorder="1" applyProtection="1"/>
    <xf numFmtId="0" fontId="4" fillId="0" borderId="15"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164" fontId="6" fillId="0" borderId="0" xfId="0" applyNumberFormat="1" applyFont="1" applyBorder="1" applyProtection="1">
      <protection locked="0"/>
    </xf>
    <xf numFmtId="44" fontId="6" fillId="0" borderId="0" xfId="11" applyFont="1" applyBorder="1" applyProtection="1"/>
    <xf numFmtId="0" fontId="6" fillId="0" borderId="6" xfId="0" quotePrefix="1" applyFont="1" applyBorder="1" applyAlignment="1" applyProtection="1">
      <alignment horizontal="center"/>
      <protection locked="0"/>
    </xf>
    <xf numFmtId="0" fontId="6" fillId="0" borderId="12" xfId="0" applyFont="1" applyBorder="1" applyProtection="1">
      <protection locked="0"/>
    </xf>
    <xf numFmtId="0" fontId="6" fillId="0" borderId="11" xfId="0" quotePrefix="1" applyFont="1" applyBorder="1" applyAlignment="1" applyProtection="1">
      <alignment horizontal="center" wrapText="1"/>
      <protection locked="0"/>
    </xf>
    <xf numFmtId="0" fontId="4"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 fillId="0" borderId="5" xfId="0" quotePrefix="1" applyFont="1" applyBorder="1" applyAlignment="1" applyProtection="1">
      <alignment horizontal="center"/>
    </xf>
    <xf numFmtId="164" fontId="6" fillId="0" borderId="41" xfId="0" applyNumberFormat="1" applyFont="1" applyBorder="1" applyProtection="1"/>
    <xf numFmtId="164" fontId="0" fillId="3" borderId="5" xfId="0" applyNumberFormat="1" applyFill="1" applyBorder="1" applyProtection="1">
      <protection locked="0"/>
    </xf>
    <xf numFmtId="44" fontId="6" fillId="0" borderId="41" xfId="0" applyNumberFormat="1" applyFont="1" applyBorder="1" applyProtection="1">
      <protection locked="0"/>
    </xf>
    <xf numFmtId="164" fontId="6" fillId="0" borderId="5" xfId="11" applyNumberFormat="1" applyFont="1" applyBorder="1" applyProtection="1"/>
    <xf numFmtId="164" fontId="6" fillId="2" borderId="5" xfId="11" applyNumberFormat="1" applyFont="1" applyFill="1" applyBorder="1" applyProtection="1"/>
    <xf numFmtId="0" fontId="0" fillId="5" borderId="4" xfId="0" applyFill="1" applyBorder="1" applyAlignment="1" applyProtection="1">
      <alignment horizontal="left"/>
    </xf>
    <xf numFmtId="0" fontId="6" fillId="5" borderId="4" xfId="0" applyFont="1" applyFill="1" applyBorder="1" applyAlignment="1" applyProtection="1">
      <alignment horizontal="left" vertical="center"/>
    </xf>
    <xf numFmtId="0" fontId="4" fillId="5" borderId="3" xfId="0" applyFont="1" applyFill="1" applyBorder="1" applyAlignment="1" applyProtection="1">
      <alignment horizontal="left" vertical="center"/>
    </xf>
    <xf numFmtId="0" fontId="6" fillId="0" borderId="5" xfId="0" applyFont="1" applyBorder="1" applyProtection="1"/>
    <xf numFmtId="0" fontId="0" fillId="0" borderId="0" xfId="0" applyAlignment="1">
      <alignment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1" xfId="0" applyFill="1" applyBorder="1" applyAlignment="1" applyProtection="1">
      <alignment horizontal="center" vertical="center"/>
    </xf>
    <xf numFmtId="0" fontId="4" fillId="0" borderId="4" xfId="0" applyFont="1" applyBorder="1" applyAlignment="1" applyProtection="1">
      <alignment horizontal="center" vertical="center"/>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1" fillId="0" borderId="0" xfId="0" applyFont="1" applyAlignment="1" applyProtection="1">
      <alignment horizontal="center" vertical="center"/>
    </xf>
    <xf numFmtId="0" fontId="4" fillId="0" borderId="0" xfId="0" applyFont="1" applyBorder="1" applyAlignment="1">
      <alignment horizontal="left"/>
    </xf>
    <xf numFmtId="0" fontId="0" fillId="0" borderId="0" xfId="0" applyBorder="1" applyAlignment="1">
      <alignment horizontal="left"/>
    </xf>
    <xf numFmtId="0" fontId="4" fillId="8" borderId="4" xfId="0" applyFont="1" applyFill="1" applyBorder="1" applyAlignment="1"/>
    <xf numFmtId="0" fontId="4" fillId="2" borderId="5" xfId="0" applyFont="1" applyFill="1" applyBorder="1" applyAlignment="1"/>
    <xf numFmtId="0" fontId="0" fillId="0" borderId="0" xfId="0" applyFill="1" applyProtection="1">
      <protection locked="0"/>
    </xf>
    <xf numFmtId="0" fontId="2" fillId="0" borderId="5" xfId="0" quotePrefix="1" applyFont="1" applyFill="1" applyBorder="1" applyAlignment="1" applyProtection="1">
      <alignment horizontal="center"/>
      <protection locked="0"/>
    </xf>
    <xf numFmtId="0" fontId="4" fillId="0" borderId="5" xfId="0" applyFont="1" applyFill="1" applyBorder="1" applyAlignment="1" applyProtection="1">
      <alignment horizontal="center" vertical="center" wrapText="1"/>
      <protection locked="0"/>
    </xf>
    <xf numFmtId="5" fontId="6" fillId="0" borderId="5" xfId="0" applyNumberFormat="1" applyFont="1" applyFill="1" applyBorder="1" applyProtection="1">
      <protection locked="0"/>
    </xf>
    <xf numFmtId="164" fontId="6" fillId="0" borderId="5" xfId="0" applyNumberFormat="1" applyFont="1" applyFill="1" applyBorder="1" applyProtection="1">
      <protection locked="0"/>
    </xf>
    <xf numFmtId="0" fontId="6" fillId="0" borderId="5" xfId="0" applyFont="1" applyFill="1" applyBorder="1" applyProtection="1">
      <protection locked="0"/>
    </xf>
    <xf numFmtId="0" fontId="6" fillId="0" borderId="11" xfId="0" applyFont="1" applyFill="1" applyBorder="1" applyProtection="1">
      <protection locked="0"/>
    </xf>
    <xf numFmtId="164" fontId="6" fillId="0" borderId="16" xfId="0" applyNumberFormat="1" applyFont="1" applyFill="1" applyBorder="1" applyProtection="1"/>
    <xf numFmtId="0" fontId="0" fillId="0" borderId="0" xfId="0" applyAlignment="1">
      <alignment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center"/>
    </xf>
    <xf numFmtId="0" fontId="25" fillId="0" borderId="0" xfId="0" applyFont="1" applyAlignment="1">
      <alignment wrapText="1"/>
    </xf>
    <xf numFmtId="0" fontId="3" fillId="0" borderId="9"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1" fillId="0" borderId="0" xfId="0" applyFont="1" applyAlignment="1" applyProtection="1">
      <alignment horizontal="center"/>
    </xf>
    <xf numFmtId="0" fontId="1" fillId="0" borderId="0" xfId="0" applyFont="1" applyFill="1" applyBorder="1" applyAlignment="1" applyProtection="1">
      <alignment horizontal="center"/>
    </xf>
    <xf numFmtId="0" fontId="0" fillId="0" borderId="1" xfId="0" applyBorder="1" applyAlignment="1" applyProtection="1">
      <alignment horizontal="left"/>
      <protection locked="0"/>
    </xf>
    <xf numFmtId="0" fontId="0" fillId="0" borderId="1" xfId="0" applyFill="1" applyBorder="1" applyAlignment="1" applyProtection="1">
      <alignment horizontal="center"/>
      <protection locked="0"/>
    </xf>
    <xf numFmtId="0" fontId="0" fillId="0" borderId="2" xfId="0" applyFill="1" applyBorder="1" applyAlignment="1" applyProtection="1">
      <alignment horizontal="left" vertical="center"/>
      <protection locked="0"/>
    </xf>
    <xf numFmtId="0" fontId="15" fillId="0" borderId="2"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164" fontId="0" fillId="0" borderId="2" xfId="0" applyNumberFormat="1" applyFill="1" applyBorder="1" applyAlignment="1" applyProtection="1">
      <alignment horizontal="center"/>
      <protection locked="0"/>
    </xf>
    <xf numFmtId="0" fontId="0" fillId="0" borderId="2" xfId="0" applyFill="1" applyBorder="1" applyAlignment="1" applyProtection="1">
      <alignment horizontal="left"/>
      <protection locked="0"/>
    </xf>
    <xf numFmtId="0" fontId="0" fillId="0" borderId="2" xfId="0" applyFill="1" applyBorder="1" applyAlignment="1" applyProtection="1">
      <alignment horizontal="center"/>
      <protection locked="0"/>
    </xf>
    <xf numFmtId="0" fontId="1" fillId="0" borderId="1" xfId="0" applyFont="1" applyBorder="1" applyAlignment="1" applyProtection="1">
      <alignment horizontal="center"/>
    </xf>
    <xf numFmtId="0" fontId="1" fillId="0" borderId="33" xfId="0" applyFont="1" applyBorder="1" applyAlignment="1" applyProtection="1">
      <alignment wrapText="1"/>
      <protection locked="0"/>
    </xf>
    <xf numFmtId="0" fontId="1" fillId="0" borderId="34" xfId="0" applyFont="1" applyBorder="1" applyAlignment="1" applyProtection="1">
      <alignment wrapText="1"/>
    </xf>
    <xf numFmtId="0" fontId="1" fillId="0" borderId="35" xfId="0" applyFont="1" applyBorder="1" applyAlignment="1" applyProtection="1">
      <alignment wrapText="1"/>
    </xf>
    <xf numFmtId="0" fontId="4" fillId="0" borderId="3" xfId="0" applyFont="1"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4" fillId="0" borderId="0" xfId="0" applyFont="1" applyBorder="1" applyAlignment="1" applyProtection="1">
      <alignment horizontal="left" vertical="center"/>
    </xf>
    <xf numFmtId="0" fontId="0" fillId="0" borderId="0" xfId="0" applyBorder="1" applyAlignment="1" applyProtection="1">
      <alignment horizontal="left" vertical="center"/>
    </xf>
    <xf numFmtId="0" fontId="4" fillId="5" borderId="3" xfId="0" applyFont="1" applyFill="1" applyBorder="1" applyAlignment="1" applyProtection="1"/>
    <xf numFmtId="0" fontId="0" fillId="5" borderId="2" xfId="0" applyFill="1" applyBorder="1" applyAlignment="1" applyProtection="1"/>
    <xf numFmtId="0" fontId="0" fillId="5" borderId="4" xfId="0" applyFill="1" applyBorder="1" applyAlignment="1" applyProtection="1"/>
    <xf numFmtId="0" fontId="4" fillId="2" borderId="5" xfId="0" applyFont="1" applyFill="1" applyBorder="1" applyAlignment="1" applyProtection="1"/>
    <xf numFmtId="0" fontId="4" fillId="6" borderId="5" xfId="0" applyFont="1" applyFill="1" applyBorder="1" applyAlignment="1" applyProtection="1"/>
    <xf numFmtId="0" fontId="0" fillId="0" borderId="1" xfId="0" applyBorder="1" applyAlignment="1" applyProtection="1">
      <alignment horizontal="left" vertical="center"/>
    </xf>
    <xf numFmtId="0" fontId="0" fillId="0" borderId="2" xfId="0" applyFill="1" applyBorder="1" applyAlignment="1" applyProtection="1">
      <alignment horizontal="left" vertical="center"/>
    </xf>
    <xf numFmtId="0" fontId="15"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1" xfId="0" applyFill="1" applyBorder="1" applyAlignment="1" applyProtection="1">
      <alignment horizontal="center" vertical="center"/>
    </xf>
    <xf numFmtId="164" fontId="0" fillId="0" borderId="2" xfId="0" applyNumberFormat="1" applyFill="1" applyBorder="1" applyAlignment="1" applyProtection="1">
      <alignment horizontal="center" vertical="center"/>
    </xf>
    <xf numFmtId="0" fontId="0" fillId="0" borderId="2" xfId="0" applyFill="1" applyBorder="1" applyAlignment="1" applyProtection="1">
      <alignment horizontal="center" vertical="center"/>
    </xf>
    <xf numFmtId="0" fontId="4" fillId="6" borderId="3" xfId="0" applyFont="1" applyFill="1" applyBorder="1" applyAlignment="1" applyProtection="1">
      <alignment vertical="center" wrapText="1"/>
    </xf>
    <xf numFmtId="0" fontId="4" fillId="6" borderId="2" xfId="0" applyFont="1" applyFill="1" applyBorder="1" applyAlignment="1" applyProtection="1">
      <alignment vertical="center" wrapText="1"/>
    </xf>
    <xf numFmtId="0" fontId="4" fillId="6" borderId="4" xfId="0" applyFont="1" applyFill="1" applyBorder="1" applyAlignment="1" applyProtection="1">
      <alignment vertical="center" wrapText="1"/>
    </xf>
    <xf numFmtId="0" fontId="4" fillId="8" borderId="5" xfId="0" applyFont="1" applyFill="1" applyBorder="1" applyAlignment="1" applyProtection="1"/>
    <xf numFmtId="0" fontId="23" fillId="8" borderId="3" xfId="0" applyFont="1" applyFill="1" applyBorder="1" applyAlignment="1" applyProtection="1">
      <alignment horizontal="left" vertical="center" wrapText="1"/>
    </xf>
    <xf numFmtId="0" fontId="23" fillId="8" borderId="2" xfId="0" applyFont="1" applyFill="1" applyBorder="1" applyAlignment="1" applyProtection="1">
      <alignment horizontal="left" vertical="center" wrapText="1"/>
    </xf>
    <xf numFmtId="0" fontId="23" fillId="8" borderId="4" xfId="0" applyFont="1" applyFill="1" applyBorder="1" applyAlignment="1" applyProtection="1">
      <alignment horizontal="left" vertical="center" wrapText="1"/>
    </xf>
    <xf numFmtId="0" fontId="4" fillId="8" borderId="3" xfId="0" applyFont="1" applyFill="1" applyBorder="1" applyAlignment="1" applyProtection="1">
      <alignment horizontal="left"/>
    </xf>
    <xf numFmtId="0" fontId="4" fillId="8" borderId="2" xfId="0" applyFont="1" applyFill="1" applyBorder="1" applyAlignment="1" applyProtection="1">
      <alignment horizontal="left"/>
    </xf>
    <xf numFmtId="0" fontId="4" fillId="8" borderId="4" xfId="0" applyFont="1" applyFill="1" applyBorder="1" applyAlignment="1" applyProtection="1">
      <alignment horizontal="left"/>
    </xf>
    <xf numFmtId="0" fontId="5" fillId="0" borderId="33" xfId="0" applyFont="1" applyBorder="1" applyAlignment="1">
      <alignment wrapText="1"/>
    </xf>
    <xf numFmtId="0" fontId="15" fillId="0" borderId="34" xfId="0" applyFont="1" applyBorder="1" applyAlignment="1">
      <alignment wrapText="1"/>
    </xf>
    <xf numFmtId="0" fontId="15" fillId="0" borderId="35" xfId="0" applyFont="1" applyBorder="1" applyAlignment="1">
      <alignment wrapText="1"/>
    </xf>
    <xf numFmtId="0" fontId="4" fillId="8" borderId="3" xfId="0" applyFont="1" applyFill="1" applyBorder="1" applyAlignment="1" applyProtection="1"/>
    <xf numFmtId="0" fontId="4" fillId="8" borderId="2" xfId="0" applyFont="1" applyFill="1" applyBorder="1" applyAlignment="1" applyProtection="1"/>
    <xf numFmtId="0" fontId="4" fillId="8" borderId="4" xfId="0" applyFont="1" applyFill="1" applyBorder="1" applyAlignment="1" applyProtection="1"/>
    <xf numFmtId="0" fontId="4" fillId="2" borderId="3" xfId="0" applyFont="1" applyFill="1" applyBorder="1" applyAlignment="1" applyProtection="1">
      <alignment horizontal="left"/>
    </xf>
    <xf numFmtId="0" fontId="4" fillId="2" borderId="2" xfId="0" applyFont="1" applyFill="1" applyBorder="1" applyAlignment="1" applyProtection="1">
      <alignment horizontal="left"/>
    </xf>
    <xf numFmtId="0" fontId="4" fillId="2" borderId="4" xfId="0" applyFont="1" applyFill="1" applyBorder="1" applyAlignment="1" applyProtection="1">
      <alignment horizontal="left"/>
    </xf>
    <xf numFmtId="0" fontId="4" fillId="2" borderId="2" xfId="0" applyFont="1" applyFill="1" applyBorder="1" applyAlignment="1" applyProtection="1">
      <alignment horizontal="center"/>
    </xf>
    <xf numFmtId="0" fontId="4" fillId="2" borderId="4" xfId="0" applyFont="1" applyFill="1" applyBorder="1" applyAlignment="1" applyProtection="1">
      <alignment horizontal="center"/>
    </xf>
    <xf numFmtId="0" fontId="4" fillId="6" borderId="2" xfId="0" applyFont="1" applyFill="1" applyBorder="1" applyAlignment="1" applyProtection="1">
      <alignment horizontal="center"/>
    </xf>
    <xf numFmtId="0" fontId="4" fillId="6" borderId="4" xfId="0" applyFont="1" applyFill="1" applyBorder="1" applyAlignment="1" applyProtection="1">
      <alignment horizontal="center"/>
    </xf>
    <xf numFmtId="0" fontId="6" fillId="0" borderId="5" xfId="0" quotePrefix="1" applyFont="1" applyBorder="1" applyAlignment="1" applyProtection="1"/>
    <xf numFmtId="0" fontId="6" fillId="0" borderId="5" xfId="0" applyFont="1" applyBorder="1" applyAlignment="1" applyProtection="1"/>
    <xf numFmtId="0" fontId="6" fillId="0" borderId="3" xfId="0" applyFont="1" applyBorder="1" applyAlignment="1" applyProtection="1">
      <protection locked="0"/>
    </xf>
    <xf numFmtId="0" fontId="6" fillId="0" borderId="4" xfId="0" applyFont="1" applyBorder="1" applyAlignment="1" applyProtection="1">
      <protection locked="0"/>
    </xf>
    <xf numFmtId="0" fontId="6" fillId="0" borderId="0" xfId="0" applyFont="1" applyBorder="1" applyAlignment="1" applyProtection="1">
      <protection locked="0"/>
    </xf>
    <xf numFmtId="0" fontId="6" fillId="2" borderId="3" xfId="0" applyFont="1" applyFill="1" applyBorder="1" applyAlignment="1" applyProtection="1"/>
    <xf numFmtId="0" fontId="6" fillId="2" borderId="4" xfId="0" applyFont="1" applyFill="1" applyBorder="1" applyAlignment="1" applyProtection="1"/>
    <xf numFmtId="0" fontId="6" fillId="2" borderId="2" xfId="0" applyFont="1" applyFill="1" applyBorder="1" applyAlignment="1" applyProtection="1"/>
    <xf numFmtId="0" fontId="2" fillId="0" borderId="3" xfId="0" applyFont="1" applyBorder="1" applyAlignment="1" applyProtection="1">
      <alignment wrapText="1"/>
      <protection locked="0"/>
    </xf>
    <xf numFmtId="0" fontId="2" fillId="0" borderId="4" xfId="0" applyFont="1" applyBorder="1" applyAlignment="1" applyProtection="1">
      <alignment wrapText="1"/>
      <protection locked="0"/>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2" borderId="2"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6" fillId="0" borderId="3" xfId="0" quotePrefix="1" applyFont="1" applyBorder="1" applyAlignment="1" applyProtection="1">
      <alignment horizontal="center"/>
    </xf>
    <xf numFmtId="0" fontId="2" fillId="0" borderId="5" xfId="0" applyFont="1" applyBorder="1" applyAlignment="1" applyProtection="1">
      <alignment horizontal="left" wrapText="1"/>
      <protection locked="0"/>
    </xf>
    <xf numFmtId="0" fontId="6" fillId="2" borderId="5" xfId="0" applyFont="1" applyFill="1" applyBorder="1" applyAlignment="1" applyProtection="1"/>
    <xf numFmtId="0" fontId="2" fillId="0" borderId="3"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0" fontId="0" fillId="0" borderId="6" xfId="0" quotePrefix="1" applyBorder="1" applyAlignment="1" applyProtection="1">
      <alignment horizontal="center"/>
    </xf>
    <xf numFmtId="0" fontId="0" fillId="0" borderId="8" xfId="0" applyBorder="1" applyAlignment="1" applyProtection="1">
      <alignment horizontal="center"/>
    </xf>
    <xf numFmtId="0" fontId="6" fillId="0" borderId="6" xfId="0" quotePrefix="1" applyFont="1" applyBorder="1" applyAlignment="1" applyProtection="1">
      <alignment horizontal="center"/>
    </xf>
    <xf numFmtId="0" fontId="4" fillId="0" borderId="9" xfId="0" applyFont="1" applyBorder="1" applyAlignment="1" applyProtection="1">
      <alignment horizontal="center"/>
    </xf>
    <xf numFmtId="0" fontId="1" fillId="0" borderId="10" xfId="0" applyFont="1" applyBorder="1" applyAlignment="1" applyProtection="1">
      <alignment horizontal="center"/>
    </xf>
    <xf numFmtId="0" fontId="4"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6" fillId="2" borderId="5" xfId="0" applyFont="1" applyFill="1" applyBorder="1" applyAlignment="1" applyProtection="1">
      <alignment vertical="center"/>
    </xf>
    <xf numFmtId="0" fontId="6" fillId="0" borderId="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 fillId="0" borderId="0" xfId="0" applyFont="1" applyAlignment="1" applyProtection="1">
      <alignment horizontal="center" vertical="center"/>
    </xf>
    <xf numFmtId="0" fontId="0" fillId="0" borderId="6" xfId="0" quotePrefix="1" applyBorder="1" applyAlignment="1" applyProtection="1">
      <alignment horizontal="center" vertical="center"/>
    </xf>
    <xf numFmtId="0" fontId="0" fillId="0" borderId="8" xfId="0" applyBorder="1" applyAlignment="1" applyProtection="1">
      <alignment horizontal="center" vertical="center"/>
    </xf>
    <xf numFmtId="0" fontId="6" fillId="0" borderId="3" xfId="0" quotePrefix="1" applyFont="1" applyBorder="1" applyAlignment="1" applyProtection="1">
      <alignment horizontal="center" vertical="center"/>
    </xf>
    <xf numFmtId="0" fontId="0" fillId="0" borderId="4" xfId="0" applyBorder="1" applyAlignment="1" applyProtection="1">
      <alignment horizontal="center" vertical="center"/>
    </xf>
    <xf numFmtId="0" fontId="4"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protection locked="0"/>
    </xf>
    <xf numFmtId="0" fontId="6" fillId="5" borderId="3" xfId="0" applyFont="1" applyFill="1" applyBorder="1" applyAlignment="1" applyProtection="1">
      <alignment vertical="center" wrapText="1"/>
    </xf>
    <xf numFmtId="0" fontId="0" fillId="5" borderId="4" xfId="0" applyFill="1" applyBorder="1" applyAlignment="1" applyProtection="1">
      <alignment vertical="center" wrapText="1"/>
    </xf>
    <xf numFmtId="0" fontId="6" fillId="8" borderId="3" xfId="0" applyFont="1" applyFill="1" applyBorder="1" applyAlignment="1" applyProtection="1">
      <alignment vertical="center"/>
    </xf>
    <xf numFmtId="0" fontId="6" fillId="8" borderId="4" xfId="0" applyFont="1" applyFill="1" applyBorder="1" applyAlignment="1" applyProtection="1">
      <alignment vertical="center"/>
    </xf>
    <xf numFmtId="0" fontId="6" fillId="8" borderId="9" xfId="0" applyFont="1" applyFill="1" applyBorder="1" applyAlignment="1" applyProtection="1">
      <alignment horizontal="left" vertical="center" wrapText="1"/>
    </xf>
    <xf numFmtId="0" fontId="6" fillId="8" borderId="10" xfId="0" applyFont="1" applyFill="1" applyBorder="1" applyAlignment="1" applyProtection="1">
      <alignment horizontal="left" vertical="center" wrapText="1"/>
    </xf>
    <xf numFmtId="0" fontId="6" fillId="6" borderId="3" xfId="0" applyFont="1" applyFill="1" applyBorder="1" applyAlignment="1" applyProtection="1">
      <alignment vertical="center" wrapText="1"/>
    </xf>
    <xf numFmtId="0" fontId="0" fillId="6" borderId="4" xfId="0" applyFont="1" applyFill="1" applyBorder="1" applyAlignment="1" applyProtection="1">
      <alignment vertical="center"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6" fillId="5" borderId="3"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xf>
    <xf numFmtId="0" fontId="24" fillId="0" borderId="0" xfId="0" applyFont="1" applyAlignment="1" applyProtection="1">
      <alignment horizontal="center" vertical="center"/>
    </xf>
    <xf numFmtId="0" fontId="24" fillId="0" borderId="13" xfId="0" applyFont="1" applyBorder="1" applyAlignment="1" applyProtection="1">
      <alignment horizontal="center" vertical="center"/>
    </xf>
    <xf numFmtId="0" fontId="6" fillId="6" borderId="6" xfId="0" applyFont="1" applyFill="1" applyBorder="1" applyAlignment="1" applyProtection="1">
      <alignment vertical="center" wrapText="1"/>
    </xf>
    <xf numFmtId="0" fontId="0" fillId="6" borderId="8" xfId="0" applyFill="1" applyBorder="1" applyAlignment="1" applyProtection="1">
      <alignment vertical="center" wrapText="1"/>
    </xf>
    <xf numFmtId="0" fontId="0" fillId="0" borderId="34" xfId="0" applyBorder="1" applyAlignment="1">
      <alignment wrapText="1"/>
    </xf>
    <xf numFmtId="0" fontId="0" fillId="0" borderId="35" xfId="0" applyBorder="1" applyAlignment="1">
      <alignment wrapText="1"/>
    </xf>
    <xf numFmtId="0" fontId="4" fillId="0" borderId="3"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4" fillId="0" borderId="0" xfId="0" applyFont="1" applyBorder="1" applyAlignment="1">
      <alignment horizontal="left"/>
    </xf>
    <xf numFmtId="0" fontId="0" fillId="0" borderId="0" xfId="0" applyBorder="1" applyAlignment="1">
      <alignment horizontal="left"/>
    </xf>
    <xf numFmtId="0" fontId="1" fillId="0" borderId="0" xfId="0" applyFont="1" applyAlignment="1">
      <alignment horizontal="center"/>
    </xf>
    <xf numFmtId="0" fontId="3" fillId="0" borderId="12"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4" fillId="2" borderId="5" xfId="0" applyFont="1" applyFill="1" applyBorder="1" applyAlignment="1"/>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4" fillId="6" borderId="5" xfId="0" applyFont="1" applyFill="1" applyBorder="1" applyAlignment="1">
      <alignment vertical="center" wrapText="1"/>
    </xf>
    <xf numFmtId="0" fontId="4" fillId="8" borderId="5" xfId="0" applyFont="1" applyFill="1" applyBorder="1" applyAlignment="1"/>
    <xf numFmtId="0" fontId="4" fillId="8" borderId="3" xfId="0" applyFont="1" applyFill="1" applyBorder="1" applyAlignment="1"/>
    <xf numFmtId="0" fontId="4" fillId="8" borderId="2" xfId="0" applyFont="1" applyFill="1" applyBorder="1" applyAlignment="1"/>
    <xf numFmtId="0" fontId="4" fillId="8" borderId="4" xfId="0" applyFont="1" applyFill="1" applyBorder="1" applyAlignment="1"/>
    <xf numFmtId="0" fontId="4" fillId="5" borderId="3" xfId="0" applyFont="1" applyFill="1" applyBorder="1" applyAlignment="1"/>
    <xf numFmtId="0" fontId="0" fillId="5" borderId="2" xfId="0" applyFill="1" applyBorder="1" applyAlignment="1"/>
    <xf numFmtId="0" fontId="0" fillId="5" borderId="4" xfId="0" applyFill="1" applyBorder="1" applyAlignment="1"/>
    <xf numFmtId="0" fontId="0" fillId="8" borderId="2" xfId="0" applyFill="1" applyBorder="1" applyAlignment="1"/>
    <xf numFmtId="0" fontId="0" fillId="8" borderId="4" xfId="0" applyFill="1" applyBorder="1" applyAlignment="1"/>
    <xf numFmtId="0" fontId="4" fillId="8" borderId="5" xfId="0" applyFont="1" applyFill="1" applyBorder="1" applyAlignment="1">
      <alignment vertical="center" wrapText="1"/>
    </xf>
    <xf numFmtId="0" fontId="4" fillId="8" borderId="3" xfId="0" applyFont="1" applyFill="1" applyBorder="1" applyAlignment="1">
      <alignment horizontal="left"/>
    </xf>
    <xf numFmtId="0" fontId="4" fillId="8" borderId="2" xfId="0" applyFont="1" applyFill="1" applyBorder="1" applyAlignment="1">
      <alignment horizontal="left"/>
    </xf>
    <xf numFmtId="0" fontId="4" fillId="2" borderId="3" xfId="0" applyFont="1" applyFill="1" applyBorder="1" applyAlignment="1">
      <alignment horizontal="left"/>
    </xf>
    <xf numFmtId="0" fontId="4" fillId="2" borderId="2" xfId="0" applyFont="1" applyFill="1" applyBorder="1" applyAlignment="1">
      <alignment horizontal="left"/>
    </xf>
    <xf numFmtId="0" fontId="4" fillId="2" borderId="4" xfId="0" applyFont="1" applyFill="1" applyBorder="1" applyAlignment="1">
      <alignment horizontal="left"/>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6" borderId="3" xfId="0" applyFont="1" applyFill="1" applyBorder="1" applyAlignment="1"/>
    <xf numFmtId="0" fontId="0" fillId="6" borderId="2" xfId="0" applyFill="1" applyBorder="1" applyAlignment="1"/>
    <xf numFmtId="0" fontId="0" fillId="6" borderId="4" xfId="0" applyFill="1" applyBorder="1" applyAlignment="1"/>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4" borderId="3" xfId="0" applyFont="1" applyFill="1" applyBorder="1" applyAlignment="1">
      <alignment horizontal="center"/>
    </xf>
    <xf numFmtId="0" fontId="4" fillId="4" borderId="2" xfId="0" applyFont="1" applyFill="1" applyBorder="1" applyAlignment="1">
      <alignment horizontal="center"/>
    </xf>
    <xf numFmtId="0" fontId="4" fillId="4" borderId="4" xfId="0" applyFont="1" applyFill="1" applyBorder="1" applyAlignment="1">
      <alignment horizontal="center"/>
    </xf>
    <xf numFmtId="0" fontId="16" fillId="0" borderId="0" xfId="0" applyFont="1" applyAlignment="1">
      <alignment horizontal="center" vertical="center" wrapText="1"/>
    </xf>
    <xf numFmtId="0" fontId="18"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8" xfId="0" applyFont="1" applyBorder="1" applyAlignment="1">
      <alignment horizontal="center" vertical="center" wrapText="1"/>
    </xf>
  </cellXfs>
  <cellStyles count="23">
    <cellStyle name="Comma" xfId="22" builtinId="3"/>
    <cellStyle name="Comma 2" xfId="1" xr:uid="{00000000-0005-0000-0000-000001000000}"/>
    <cellStyle name="Comma 2 2" xfId="13" xr:uid="{00000000-0005-0000-0000-000002000000}"/>
    <cellStyle name="Comma0" xfId="2" xr:uid="{00000000-0005-0000-0000-000003000000}"/>
    <cellStyle name="Comma0 2" xfId="14" xr:uid="{00000000-0005-0000-0000-000004000000}"/>
    <cellStyle name="Currency" xfId="11" builtinId="4"/>
    <cellStyle name="Currency 2" xfId="3" xr:uid="{00000000-0005-0000-0000-000006000000}"/>
    <cellStyle name="Currency 3" xfId="4" xr:uid="{00000000-0005-0000-0000-000007000000}"/>
    <cellStyle name="Currency 3 2" xfId="15" xr:uid="{00000000-0005-0000-0000-000008000000}"/>
    <cellStyle name="Currency 4" xfId="16" xr:uid="{00000000-0005-0000-0000-000009000000}"/>
    <cellStyle name="Currency0" xfId="5" xr:uid="{00000000-0005-0000-0000-00000A000000}"/>
    <cellStyle name="Currency0 2" xfId="17" xr:uid="{00000000-0005-0000-0000-00000B000000}"/>
    <cellStyle name="Date" xfId="6" xr:uid="{00000000-0005-0000-0000-00000C000000}"/>
    <cellStyle name="Date 2" xfId="18" xr:uid="{00000000-0005-0000-0000-00000D000000}"/>
    <cellStyle name="Fixed" xfId="7" xr:uid="{00000000-0005-0000-0000-00000E000000}"/>
    <cellStyle name="Fixed 2" xfId="19" xr:uid="{00000000-0005-0000-0000-00000F000000}"/>
    <cellStyle name="Hyperlink 2" xfId="8" xr:uid="{00000000-0005-0000-0000-000010000000}"/>
    <cellStyle name="Normal" xfId="0" builtinId="0"/>
    <cellStyle name="Normal 2" xfId="9" xr:uid="{00000000-0005-0000-0000-000012000000}"/>
    <cellStyle name="Normal 3" xfId="10" xr:uid="{00000000-0005-0000-0000-000013000000}"/>
    <cellStyle name="Normal 3 2" xfId="20" xr:uid="{00000000-0005-0000-0000-000014000000}"/>
    <cellStyle name="Percent" xfId="12" builtinId="5"/>
    <cellStyle name="Percent 2" xfId="21" xr:uid="{00000000-0005-0000-0000-000016000000}"/>
  </cellStyles>
  <dxfs count="12">
    <dxf>
      <font>
        <color rgb="FF9C0006"/>
      </font>
      <fill>
        <patternFill>
          <bgColor rgb="FFFFC7CE"/>
        </patternFill>
      </fill>
    </dxf>
    <dxf>
      <font>
        <color rgb="FF006100"/>
      </font>
      <fill>
        <patternFill>
          <bgColor rgb="FFC6EFCE"/>
        </patternFill>
      </fill>
    </dxf>
    <dxf>
      <font>
        <color rgb="FFFF0000"/>
      </font>
      <fill>
        <patternFill patternType="none">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patternType="none">
          <bgColor auto="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3</xdr:col>
      <xdr:colOff>685800</xdr:colOff>
      <xdr:row>5</xdr:row>
      <xdr:rowOff>19049</xdr:rowOff>
    </xdr:to>
    <xdr:sp macro="" textlink="">
      <xdr:nvSpPr>
        <xdr:cNvPr id="2" name="AutoShape 2" descr="image001.jpg">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0" y="161925"/>
          <a:ext cx="3028950" cy="809624"/>
        </a:xfrm>
        <a:prstGeom prst="rect">
          <a:avLst/>
        </a:prstGeom>
        <a:noFill/>
      </xdr:spPr>
    </xdr:sp>
    <xdr:clientData/>
  </xdr:twoCellAnchor>
  <xdr:twoCellAnchor editAs="oneCell">
    <xdr:from>
      <xdr:col>0</xdr:col>
      <xdr:colOff>38100</xdr:colOff>
      <xdr:row>1</xdr:row>
      <xdr:rowOff>123825</xdr:rowOff>
    </xdr:from>
    <xdr:to>
      <xdr:col>3</xdr:col>
      <xdr:colOff>363999</xdr:colOff>
      <xdr:row>4</xdr:row>
      <xdr:rowOff>161925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14325"/>
          <a:ext cx="2669049"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3</xdr:col>
      <xdr:colOff>466725</xdr:colOff>
      <xdr:row>5</xdr:row>
      <xdr:rowOff>19049</xdr:rowOff>
    </xdr:to>
    <xdr:sp macro="" textlink="">
      <xdr:nvSpPr>
        <xdr:cNvPr id="1026" name="AutoShape 2" descr="image001.jpg">
          <a:extLst>
            <a:ext uri="{FF2B5EF4-FFF2-40B4-BE49-F238E27FC236}">
              <a16:creationId xmlns:a16="http://schemas.microsoft.com/office/drawing/2014/main" id="{00000000-0008-0000-0200-000002040000}"/>
            </a:ext>
          </a:extLst>
        </xdr:cNvPr>
        <xdr:cNvSpPr>
          <a:spLocks noChangeAspect="1" noChangeArrowheads="1"/>
        </xdr:cNvSpPr>
      </xdr:nvSpPr>
      <xdr:spPr bwMode="auto">
        <a:xfrm>
          <a:off x="0" y="161925"/>
          <a:ext cx="3028950" cy="809624"/>
        </a:xfrm>
        <a:prstGeom prst="rect">
          <a:avLst/>
        </a:prstGeom>
        <a:noFill/>
      </xdr:spPr>
    </xdr:sp>
    <xdr:clientData/>
  </xdr:twoCellAnchor>
  <xdr:twoCellAnchor editAs="oneCell">
    <xdr:from>
      <xdr:col>0</xdr:col>
      <xdr:colOff>38100</xdr:colOff>
      <xdr:row>1</xdr:row>
      <xdr:rowOff>123825</xdr:rowOff>
    </xdr:from>
    <xdr:to>
      <xdr:col>3</xdr:col>
      <xdr:colOff>144924</xdr:colOff>
      <xdr:row>4</xdr:row>
      <xdr:rowOff>161925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14325"/>
          <a:ext cx="2669049"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74083</xdr:colOff>
      <xdr:row>2</xdr:row>
      <xdr:rowOff>85725</xdr:rowOff>
    </xdr:from>
    <xdr:to>
      <xdr:col>3</xdr:col>
      <xdr:colOff>667210</xdr:colOff>
      <xdr:row>6</xdr:row>
      <xdr:rowOff>76200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6083" y="466725"/>
          <a:ext cx="2546282" cy="752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3</xdr:row>
      <xdr:rowOff>1</xdr:rowOff>
    </xdr:from>
    <xdr:to>
      <xdr:col>3</xdr:col>
      <xdr:colOff>878348</xdr:colOff>
      <xdr:row>6</xdr:row>
      <xdr:rowOff>19051</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571501"/>
          <a:ext cx="2554748"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142875</xdr:colOff>
      <xdr:row>2</xdr:row>
      <xdr:rowOff>78554</xdr:rowOff>
    </xdr:from>
    <xdr:to>
      <xdr:col>3</xdr:col>
      <xdr:colOff>1204314</xdr:colOff>
      <xdr:row>6</xdr:row>
      <xdr:rowOff>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2075" y="459554"/>
          <a:ext cx="2411873" cy="6739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123824</xdr:rowOff>
    </xdr:from>
    <xdr:to>
      <xdr:col>2</xdr:col>
      <xdr:colOff>38100</xdr:colOff>
      <xdr:row>5</xdr:row>
      <xdr:rowOff>19049</xdr:rowOff>
    </xdr:to>
    <xdr:sp macro="" textlink="">
      <xdr:nvSpPr>
        <xdr:cNvPr id="2" name="AutoShape 2" descr="image001.jpg">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0" y="123824"/>
          <a:ext cx="2733675" cy="847725"/>
        </a:xfrm>
        <a:prstGeom prst="rect">
          <a:avLst/>
        </a:prstGeom>
        <a:noFill/>
      </xdr:spPr>
    </xdr:sp>
    <xdr:clientData/>
  </xdr:twoCellAnchor>
  <xdr:twoCellAnchor editAs="oneCell">
    <xdr:from>
      <xdr:col>0</xdr:col>
      <xdr:colOff>114300</xdr:colOff>
      <xdr:row>1</xdr:row>
      <xdr:rowOff>100998</xdr:rowOff>
    </xdr:from>
    <xdr:to>
      <xdr:col>1</xdr:col>
      <xdr:colOff>1164098</xdr:colOff>
      <xdr:row>5</xdr:row>
      <xdr:rowOff>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91498"/>
          <a:ext cx="2440448" cy="6514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123824</xdr:rowOff>
    </xdr:from>
    <xdr:to>
      <xdr:col>2</xdr:col>
      <xdr:colOff>38100</xdr:colOff>
      <xdr:row>5</xdr:row>
      <xdr:rowOff>19049</xdr:rowOff>
    </xdr:to>
    <xdr:sp macro="" textlink="">
      <xdr:nvSpPr>
        <xdr:cNvPr id="2" name="AutoShape 2" descr="image001.jpg">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0" y="123824"/>
          <a:ext cx="3028950" cy="847725"/>
        </a:xfrm>
        <a:prstGeom prst="rect">
          <a:avLst/>
        </a:prstGeom>
        <a:noFill/>
      </xdr:spPr>
    </xdr:sp>
    <xdr:clientData/>
  </xdr:twoCellAnchor>
  <xdr:twoCellAnchor editAs="oneCell">
    <xdr:from>
      <xdr:col>0</xdr:col>
      <xdr:colOff>114300</xdr:colOff>
      <xdr:row>1</xdr:row>
      <xdr:rowOff>100998</xdr:rowOff>
    </xdr:from>
    <xdr:to>
      <xdr:col>1</xdr:col>
      <xdr:colOff>1164098</xdr:colOff>
      <xdr:row>5</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91498"/>
          <a:ext cx="2440448" cy="6514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18"/>
  <sheetViews>
    <sheetView tabSelected="1" topLeftCell="A16" zoomScaleNormal="100" workbookViewId="0">
      <selection activeCell="B18" sqref="B18:P18"/>
    </sheetView>
  </sheetViews>
  <sheetFormatPr defaultColWidth="8.73046875" defaultRowHeight="14.25" x14ac:dyDescent="0.45"/>
  <sheetData>
    <row r="2" spans="2:16" ht="45" customHeight="1" x14ac:dyDescent="0.45">
      <c r="B2" s="332" t="s">
        <v>258</v>
      </c>
      <c r="C2" s="332"/>
      <c r="D2" s="332"/>
      <c r="E2" s="332"/>
      <c r="F2" s="332"/>
      <c r="G2" s="332"/>
      <c r="H2" s="332"/>
      <c r="I2" s="332"/>
      <c r="J2" s="332"/>
      <c r="K2" s="332"/>
      <c r="L2" s="332"/>
      <c r="M2" s="332"/>
      <c r="N2" s="332"/>
      <c r="O2" s="332"/>
      <c r="P2" s="332"/>
    </row>
    <row r="3" spans="2:16" ht="6.75" customHeight="1" x14ac:dyDescent="0.45"/>
    <row r="4" spans="2:16" ht="79.5" customHeight="1" x14ac:dyDescent="0.45">
      <c r="B4" s="332" t="s">
        <v>264</v>
      </c>
      <c r="C4" s="332"/>
      <c r="D4" s="332"/>
      <c r="E4" s="332"/>
      <c r="F4" s="332"/>
      <c r="G4" s="332"/>
      <c r="H4" s="332"/>
      <c r="I4" s="332"/>
      <c r="J4" s="332"/>
      <c r="K4" s="332"/>
      <c r="L4" s="332"/>
      <c r="M4" s="332"/>
      <c r="N4" s="332"/>
      <c r="O4" s="332"/>
      <c r="P4" s="332"/>
    </row>
    <row r="5" spans="2:16" ht="7.5" customHeight="1" x14ac:dyDescent="0.45">
      <c r="B5" s="310"/>
      <c r="C5" s="310"/>
      <c r="D5" s="310"/>
      <c r="E5" s="310"/>
      <c r="F5" s="310"/>
      <c r="G5" s="310"/>
      <c r="H5" s="310"/>
      <c r="I5" s="310"/>
      <c r="J5" s="310"/>
      <c r="K5" s="310"/>
      <c r="L5" s="310"/>
      <c r="M5" s="310"/>
      <c r="N5" s="310"/>
      <c r="O5" s="310"/>
      <c r="P5" s="310"/>
    </row>
    <row r="6" spans="2:16" ht="93.75" customHeight="1" x14ac:dyDescent="0.45">
      <c r="B6" s="332" t="s">
        <v>0</v>
      </c>
      <c r="C6" s="332"/>
      <c r="D6" s="332"/>
      <c r="E6" s="332"/>
      <c r="F6" s="332"/>
      <c r="G6" s="332"/>
      <c r="H6" s="332"/>
      <c r="I6" s="332"/>
      <c r="J6" s="332"/>
      <c r="K6" s="332"/>
      <c r="L6" s="332"/>
      <c r="M6" s="332"/>
      <c r="N6" s="332"/>
      <c r="O6" s="332"/>
      <c r="P6" s="332"/>
    </row>
    <row r="7" spans="2:16" ht="7.5" customHeight="1" x14ac:dyDescent="0.45"/>
    <row r="8" spans="2:16" ht="47.25" customHeight="1" x14ac:dyDescent="0.45">
      <c r="B8" s="332" t="s">
        <v>1</v>
      </c>
      <c r="C8" s="332"/>
      <c r="D8" s="332"/>
      <c r="E8" s="332"/>
      <c r="F8" s="332"/>
      <c r="G8" s="332"/>
      <c r="H8" s="332"/>
      <c r="I8" s="332"/>
      <c r="J8" s="332"/>
      <c r="K8" s="332"/>
      <c r="L8" s="332"/>
      <c r="M8" s="332"/>
      <c r="N8" s="332"/>
      <c r="O8" s="332"/>
      <c r="P8" s="332"/>
    </row>
    <row r="9" spans="2:16" ht="7.5" customHeight="1" x14ac:dyDescent="0.45"/>
    <row r="10" spans="2:16" ht="34.5" customHeight="1" x14ac:dyDescent="0.45">
      <c r="B10" s="332" t="s">
        <v>2</v>
      </c>
      <c r="C10" s="332"/>
      <c r="D10" s="332"/>
      <c r="E10" s="332"/>
      <c r="F10" s="332"/>
      <c r="G10" s="332"/>
      <c r="H10" s="332"/>
      <c r="I10" s="332"/>
      <c r="J10" s="332"/>
      <c r="K10" s="332"/>
      <c r="L10" s="332"/>
      <c r="M10" s="332"/>
      <c r="N10" s="332"/>
      <c r="O10" s="332"/>
      <c r="P10" s="332"/>
    </row>
    <row r="11" spans="2:16" ht="8.25" customHeight="1" x14ac:dyDescent="0.45">
      <c r="B11" s="310"/>
      <c r="C11" s="310"/>
      <c r="D11" s="310"/>
      <c r="E11" s="310"/>
      <c r="F11" s="310"/>
      <c r="G11" s="310"/>
      <c r="H11" s="310"/>
      <c r="I11" s="310"/>
      <c r="J11" s="310"/>
      <c r="K11" s="310"/>
      <c r="L11" s="310"/>
      <c r="M11" s="310"/>
      <c r="N11" s="310"/>
      <c r="O11" s="310"/>
      <c r="P11" s="310"/>
    </row>
    <row r="12" spans="2:16" ht="33.75" customHeight="1" x14ac:dyDescent="0.45">
      <c r="B12" s="335" t="s">
        <v>3</v>
      </c>
      <c r="C12" s="335"/>
      <c r="D12" s="335"/>
      <c r="E12" s="335"/>
      <c r="F12" s="335"/>
      <c r="G12" s="335"/>
      <c r="H12" s="335"/>
      <c r="I12" s="335"/>
      <c r="J12" s="335"/>
      <c r="K12" s="335"/>
      <c r="L12" s="335"/>
      <c r="M12" s="335"/>
      <c r="N12" s="335"/>
      <c r="O12" s="335"/>
      <c r="P12" s="335"/>
    </row>
    <row r="13" spans="2:16" ht="7.5" customHeight="1" x14ac:dyDescent="0.45">
      <c r="B13" s="261"/>
      <c r="D13" s="14"/>
      <c r="E13" s="14"/>
    </row>
    <row r="14" spans="2:16" x14ac:dyDescent="0.45">
      <c r="B14" s="334" t="s">
        <v>4</v>
      </c>
      <c r="C14" s="334"/>
      <c r="D14" s="334"/>
      <c r="E14" s="334"/>
      <c r="F14" s="334"/>
      <c r="G14" s="334"/>
      <c r="H14" s="334"/>
      <c r="I14" s="334"/>
      <c r="J14" s="334"/>
      <c r="K14" s="334"/>
      <c r="L14" s="334"/>
      <c r="M14" s="334"/>
      <c r="N14" s="334"/>
      <c r="O14" s="334"/>
      <c r="P14" s="334"/>
    </row>
    <row r="15" spans="2:16" ht="6" customHeight="1" x14ac:dyDescent="0.45">
      <c r="B15" s="312"/>
      <c r="C15" s="312"/>
      <c r="D15" s="312"/>
      <c r="E15" s="312"/>
      <c r="F15" s="312"/>
      <c r="G15" s="312"/>
      <c r="H15" s="312"/>
      <c r="I15" s="312"/>
      <c r="J15" s="312"/>
      <c r="K15" s="312"/>
      <c r="L15" s="312"/>
      <c r="M15" s="312"/>
      <c r="N15" s="312"/>
      <c r="O15" s="312"/>
      <c r="P15" s="312"/>
    </row>
    <row r="16" spans="2:16" ht="35.25" customHeight="1" x14ac:dyDescent="0.45">
      <c r="B16" s="333" t="s">
        <v>5</v>
      </c>
      <c r="C16" s="333"/>
      <c r="D16" s="333"/>
      <c r="E16" s="333"/>
      <c r="F16" s="333"/>
      <c r="G16" s="333"/>
      <c r="H16" s="333"/>
      <c r="I16" s="333"/>
      <c r="J16" s="333"/>
      <c r="K16" s="333"/>
      <c r="L16" s="333"/>
      <c r="M16" s="333"/>
      <c r="N16" s="333"/>
      <c r="O16" s="333"/>
      <c r="P16" s="333"/>
    </row>
    <row r="17" spans="2:16" ht="6.75" customHeight="1" x14ac:dyDescent="0.45">
      <c r="B17" s="311"/>
      <c r="C17" s="311"/>
      <c r="D17" s="311"/>
      <c r="E17" s="311"/>
      <c r="F17" s="311"/>
      <c r="G17" s="311"/>
      <c r="H17" s="311"/>
      <c r="I17" s="311"/>
      <c r="J17" s="311"/>
      <c r="K17" s="311"/>
      <c r="L17" s="311"/>
      <c r="M17" s="311"/>
      <c r="N17" s="311"/>
      <c r="O17" s="311"/>
      <c r="P17" s="311"/>
    </row>
    <row r="18" spans="2:16" ht="33.75" customHeight="1" x14ac:dyDescent="0.45">
      <c r="B18" s="333" t="s">
        <v>6</v>
      </c>
      <c r="C18" s="333"/>
      <c r="D18" s="333"/>
      <c r="E18" s="333"/>
      <c r="F18" s="333"/>
      <c r="G18" s="333"/>
      <c r="H18" s="333"/>
      <c r="I18" s="333"/>
      <c r="J18" s="333"/>
      <c r="K18" s="333"/>
      <c r="L18" s="333"/>
      <c r="M18" s="333"/>
      <c r="N18" s="333"/>
      <c r="O18" s="333"/>
      <c r="P18" s="333"/>
    </row>
  </sheetData>
  <mergeCells count="9">
    <mergeCell ref="B2:P2"/>
    <mergeCell ref="B4:P4"/>
    <mergeCell ref="B8:P8"/>
    <mergeCell ref="B6:P6"/>
    <mergeCell ref="B18:P18"/>
    <mergeCell ref="B16:P16"/>
    <mergeCell ref="B14:P14"/>
    <mergeCell ref="B12:P12"/>
    <mergeCell ref="B10:P10"/>
  </mergeCells>
  <pageMargins left="0" right="0"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25" x14ac:dyDescent="0.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38"/>
  <sheetViews>
    <sheetView topLeftCell="A13" zoomScaleNormal="100" workbookViewId="0">
      <selection activeCell="A8" sqref="A8:I8"/>
    </sheetView>
  </sheetViews>
  <sheetFormatPr defaultColWidth="9.1328125" defaultRowHeight="14.25" x14ac:dyDescent="0.45"/>
  <cols>
    <col min="1" max="1" width="9.1328125" style="48"/>
    <col min="2" max="2" width="10.3984375" style="48" customWidth="1"/>
    <col min="3" max="3" width="15.59765625" style="48" customWidth="1"/>
    <col min="4" max="4" width="14.3984375" style="48" customWidth="1"/>
    <col min="5" max="5" width="17.73046875" style="48" customWidth="1"/>
    <col min="6" max="6" width="13" style="48" customWidth="1"/>
    <col min="7" max="7" width="13.1328125" style="48" customWidth="1"/>
    <col min="8" max="8" width="11.265625" style="48" customWidth="1"/>
    <col min="9" max="9" width="9.59765625" style="48" customWidth="1"/>
    <col min="10" max="16384" width="9.1328125" style="48"/>
  </cols>
  <sheetData>
    <row r="1" spans="1:12" x14ac:dyDescent="0.45">
      <c r="A1" s="87"/>
      <c r="B1" s="87"/>
      <c r="C1" s="87"/>
      <c r="D1" s="87"/>
      <c r="E1" s="87"/>
      <c r="F1" s="87"/>
      <c r="G1" s="87"/>
      <c r="H1" s="87"/>
      <c r="I1" s="87"/>
    </row>
    <row r="2" spans="1:12" x14ac:dyDescent="0.45">
      <c r="A2" s="88"/>
      <c r="B2" s="87"/>
      <c r="C2" s="87"/>
      <c r="D2" s="87"/>
      <c r="E2" s="87"/>
      <c r="F2" s="87"/>
      <c r="G2" s="87"/>
      <c r="H2" s="87"/>
      <c r="I2" s="87" t="s">
        <v>7</v>
      </c>
    </row>
    <row r="3" spans="1:12" x14ac:dyDescent="0.45">
      <c r="A3" s="88"/>
      <c r="B3" s="87"/>
      <c r="C3" s="87"/>
      <c r="D3" s="87"/>
      <c r="E3" s="87"/>
      <c r="F3" s="87"/>
      <c r="G3" s="87"/>
      <c r="H3" s="87"/>
      <c r="I3" s="87"/>
    </row>
    <row r="4" spans="1:12" x14ac:dyDescent="0.45">
      <c r="A4" s="88"/>
      <c r="B4" s="87"/>
      <c r="C4" s="87"/>
      <c r="D4" s="87"/>
      <c r="E4" s="87"/>
      <c r="F4" s="87"/>
      <c r="G4" s="87"/>
      <c r="H4" s="87"/>
      <c r="I4" s="87"/>
    </row>
    <row r="5" spans="1:12" x14ac:dyDescent="0.45">
      <c r="A5" s="88"/>
      <c r="B5" s="87"/>
      <c r="C5" s="87"/>
      <c r="D5" s="87"/>
      <c r="E5" s="87"/>
      <c r="F5" s="87"/>
      <c r="G5" s="87"/>
      <c r="H5" s="87"/>
      <c r="I5" s="87"/>
    </row>
    <row r="6" spans="1:12" x14ac:dyDescent="0.45">
      <c r="A6" s="339" t="s">
        <v>8</v>
      </c>
      <c r="B6" s="339"/>
      <c r="C6" s="339"/>
      <c r="D6" s="339"/>
      <c r="E6" s="339"/>
      <c r="F6" s="339"/>
      <c r="G6" s="339"/>
      <c r="H6" s="339"/>
      <c r="I6" s="339"/>
    </row>
    <row r="7" spans="1:12" x14ac:dyDescent="0.45">
      <c r="A7" s="339" t="s">
        <v>9</v>
      </c>
      <c r="B7" s="339"/>
      <c r="C7" s="339"/>
      <c r="D7" s="339"/>
      <c r="E7" s="339"/>
      <c r="F7" s="339"/>
      <c r="G7" s="339"/>
      <c r="H7" s="339"/>
      <c r="I7" s="339"/>
    </row>
    <row r="8" spans="1:12" x14ac:dyDescent="0.45">
      <c r="A8" s="340" t="s">
        <v>254</v>
      </c>
      <c r="B8" s="340"/>
      <c r="C8" s="340"/>
      <c r="D8" s="340"/>
      <c r="E8" s="340"/>
      <c r="F8" s="340"/>
      <c r="G8" s="340"/>
      <c r="H8" s="340"/>
      <c r="I8" s="340"/>
    </row>
    <row r="9" spans="1:12" ht="18" customHeight="1" x14ac:dyDescent="0.45">
      <c r="A9" s="87"/>
      <c r="B9" s="87"/>
      <c r="C9" s="87"/>
      <c r="D9" s="87"/>
      <c r="E9" s="87"/>
      <c r="F9" s="89"/>
      <c r="G9" s="89"/>
      <c r="H9" s="87"/>
      <c r="I9" s="87"/>
    </row>
    <row r="10" spans="1:12" ht="21" customHeight="1" x14ac:dyDescent="0.45">
      <c r="A10" s="90" t="s">
        <v>10</v>
      </c>
      <c r="B10" s="90"/>
      <c r="C10" s="341"/>
      <c r="D10" s="341"/>
      <c r="E10" s="91" t="s">
        <v>11</v>
      </c>
      <c r="F10" s="342" t="s">
        <v>250</v>
      </c>
      <c r="G10" s="342"/>
      <c r="H10" s="342"/>
      <c r="I10" s="342"/>
    </row>
    <row r="11" spans="1:12" ht="19.5" customHeight="1" x14ac:dyDescent="0.45">
      <c r="A11" s="91" t="s">
        <v>12</v>
      </c>
      <c r="B11" s="91"/>
      <c r="C11" s="343"/>
      <c r="D11" s="343"/>
      <c r="E11" s="91" t="s">
        <v>13</v>
      </c>
      <c r="F11" s="219" t="s">
        <v>251</v>
      </c>
      <c r="G11" s="219"/>
      <c r="H11" s="54"/>
      <c r="I11" s="54"/>
    </row>
    <row r="12" spans="1:12" ht="19.5" customHeight="1" x14ac:dyDescent="0.5">
      <c r="A12" s="91" t="s">
        <v>14</v>
      </c>
      <c r="B12" s="91"/>
      <c r="C12" s="344"/>
      <c r="D12" s="345"/>
      <c r="E12" s="91" t="s">
        <v>15</v>
      </c>
      <c r="F12" s="346"/>
      <c r="G12" s="346"/>
      <c r="H12" s="346"/>
      <c r="I12" s="346"/>
    </row>
    <row r="13" spans="1:12" ht="17.25" customHeight="1" x14ac:dyDescent="0.45">
      <c r="A13" s="91" t="s">
        <v>16</v>
      </c>
      <c r="B13" s="91"/>
      <c r="C13" s="347" t="s">
        <v>17</v>
      </c>
      <c r="D13" s="347"/>
      <c r="E13" s="91" t="s">
        <v>18</v>
      </c>
      <c r="F13" s="348"/>
      <c r="G13" s="348"/>
      <c r="H13" s="348"/>
      <c r="I13" s="348"/>
    </row>
    <row r="14" spans="1:12" x14ac:dyDescent="0.45">
      <c r="A14" s="92"/>
      <c r="B14" s="92"/>
      <c r="C14" s="196" t="s">
        <v>252</v>
      </c>
      <c r="D14" s="92"/>
      <c r="E14" s="92"/>
      <c r="F14" s="92"/>
      <c r="G14" s="92"/>
      <c r="H14" s="92"/>
      <c r="I14" s="87"/>
    </row>
    <row r="15" spans="1:12" ht="19.5" customHeight="1" x14ac:dyDescent="0.45">
      <c r="A15" s="349" t="s">
        <v>253</v>
      </c>
      <c r="B15" s="349"/>
      <c r="C15" s="349"/>
      <c r="D15" s="349"/>
      <c r="E15" s="349"/>
      <c r="F15" s="349"/>
      <c r="G15" s="349"/>
      <c r="H15" s="349"/>
      <c r="I15" s="349"/>
    </row>
    <row r="16" spans="1:12" ht="17.25" customHeight="1" x14ac:dyDescent="0.45">
      <c r="A16" s="69"/>
      <c r="B16" s="70" t="s">
        <v>19</v>
      </c>
      <c r="C16" s="71"/>
      <c r="D16" s="72" t="s">
        <v>20</v>
      </c>
      <c r="E16" s="72" t="s">
        <v>21</v>
      </c>
      <c r="F16" s="73" t="s">
        <v>22</v>
      </c>
      <c r="G16" s="74"/>
      <c r="H16" s="75"/>
      <c r="I16" s="72" t="s">
        <v>23</v>
      </c>
      <c r="J16" s="50"/>
      <c r="K16" s="50"/>
      <c r="L16" s="50"/>
    </row>
    <row r="17" spans="1:12" ht="57" customHeight="1" x14ac:dyDescent="0.45">
      <c r="A17" s="336" t="s">
        <v>24</v>
      </c>
      <c r="B17" s="337"/>
      <c r="C17" s="338"/>
      <c r="D17" s="76" t="s">
        <v>25</v>
      </c>
      <c r="E17" s="76" t="s">
        <v>26</v>
      </c>
      <c r="F17" s="76" t="s">
        <v>27</v>
      </c>
      <c r="G17" s="76" t="s">
        <v>28</v>
      </c>
      <c r="H17" s="77" t="s">
        <v>29</v>
      </c>
      <c r="I17" s="76" t="s">
        <v>30</v>
      </c>
      <c r="J17" s="51"/>
      <c r="K17" s="51"/>
      <c r="L17" s="51"/>
    </row>
    <row r="18" spans="1:12" ht="20.25" customHeight="1" x14ac:dyDescent="0.45">
      <c r="A18" s="361" t="s">
        <v>31</v>
      </c>
      <c r="B18" s="361"/>
      <c r="C18" s="361"/>
      <c r="D18" s="78">
        <f>SUM('Budget Recap Form 1A'!D18:D25)</f>
        <v>0</v>
      </c>
      <c r="E18" s="78">
        <f>+SUM('Budget Recap Form 1A'!E18:E25)</f>
        <v>0</v>
      </c>
      <c r="F18" s="78">
        <f>+SUM('Budget Recap Form 1A'!F18:F25)</f>
        <v>0</v>
      </c>
      <c r="G18" s="78">
        <f>+SUM('Budget Recap Form 1A'!G18:G25)</f>
        <v>0</v>
      </c>
      <c r="H18" s="78">
        <f>+F18+G18</f>
        <v>0</v>
      </c>
      <c r="I18" s="79" t="str">
        <f>IF(D18&gt;0,+H18/D18,"")</f>
        <v/>
      </c>
      <c r="J18" s="52"/>
    </row>
    <row r="19" spans="1:12" ht="19.5" customHeight="1" x14ac:dyDescent="0.45">
      <c r="A19" s="362" t="s">
        <v>32</v>
      </c>
      <c r="B19" s="362"/>
      <c r="C19" s="362"/>
      <c r="D19" s="78">
        <f>SUM('Budget Recap Form 1A'!D26:D34)</f>
        <v>0</v>
      </c>
      <c r="E19" s="78">
        <f>SUM('Budget Recap Form 1A'!E26:E34)</f>
        <v>0</v>
      </c>
      <c r="F19" s="78">
        <f>SUM('Budget Recap Form 1A'!F26:F34)</f>
        <v>0</v>
      </c>
      <c r="G19" s="78">
        <f>SUM('Budget Recap Form 1A'!G26:G34)</f>
        <v>0</v>
      </c>
      <c r="H19" s="78">
        <f>SUM('Budget Recap Form 1A'!H26:H34)</f>
        <v>0</v>
      </c>
      <c r="I19" s="79" t="str">
        <f t="shared" ref="I19:I21" si="0">IF(D19&gt;0,+H19/D19,"")</f>
        <v/>
      </c>
      <c r="J19" s="52"/>
    </row>
    <row r="20" spans="1:12" ht="23.25" customHeight="1" x14ac:dyDescent="0.45">
      <c r="A20" s="358" t="s">
        <v>33</v>
      </c>
      <c r="B20" s="359"/>
      <c r="C20" s="360"/>
      <c r="D20" s="78">
        <f>SUM('Budget Recap Form 1A'!D35:D37)</f>
        <v>0</v>
      </c>
      <c r="E20" s="78">
        <f>SUM('Budget Recap Form 1A'!E35:E37)</f>
        <v>0</v>
      </c>
      <c r="F20" s="78">
        <f>SUM('Budget Recap Form 1A'!F35:F37)</f>
        <v>0</v>
      </c>
      <c r="G20" s="78">
        <f>SUM('Budget Recap Form 1A'!G35:G37)</f>
        <v>0</v>
      </c>
      <c r="H20" s="78">
        <f>SUM('Budget Recap Form 1A'!H35:H37)</f>
        <v>0</v>
      </c>
      <c r="I20" s="79" t="str">
        <f t="shared" si="0"/>
        <v/>
      </c>
      <c r="J20" s="52"/>
    </row>
    <row r="21" spans="1:12" ht="24" customHeight="1" x14ac:dyDescent="0.45">
      <c r="A21" s="353" t="s">
        <v>34</v>
      </c>
      <c r="B21" s="354"/>
      <c r="C21" s="355"/>
      <c r="D21" s="82">
        <f>SUM(D18:D20)</f>
        <v>0</v>
      </c>
      <c r="E21" s="82">
        <f>SUM(E18:E20)</f>
        <v>0</v>
      </c>
      <c r="F21" s="82">
        <f>SUM(F18:F20)</f>
        <v>0</v>
      </c>
      <c r="G21" s="82">
        <f>SUM(G18:G20)</f>
        <v>0</v>
      </c>
      <c r="H21" s="82">
        <f t="shared" ref="H21" si="1">+F21+G21</f>
        <v>0</v>
      </c>
      <c r="I21" s="79" t="str">
        <f t="shared" si="0"/>
        <v/>
      </c>
      <c r="J21" s="52"/>
    </row>
    <row r="22" spans="1:12" ht="21" customHeight="1" x14ac:dyDescent="0.45">
      <c r="A22" s="313" t="s">
        <v>35</v>
      </c>
      <c r="B22" s="314"/>
      <c r="C22" s="314"/>
      <c r="D22" s="83"/>
      <c r="E22" s="83"/>
      <c r="F22" s="255" t="e">
        <f>ROUND(F20/F21,4)</f>
        <v>#DIV/0!</v>
      </c>
      <c r="G22" s="255" t="e">
        <f t="shared" ref="G22:H22" si="2">ROUND(G20/G21,4)</f>
        <v>#DIV/0!</v>
      </c>
      <c r="H22" s="255" t="e">
        <f t="shared" si="2"/>
        <v>#DIV/0!</v>
      </c>
      <c r="I22" s="86"/>
      <c r="J22" s="52"/>
    </row>
    <row r="23" spans="1:12" ht="21" customHeight="1" x14ac:dyDescent="0.45">
      <c r="A23" s="356" t="s">
        <v>36</v>
      </c>
      <c r="B23" s="357"/>
      <c r="C23" s="357"/>
      <c r="D23" s="83"/>
      <c r="E23" s="83"/>
      <c r="F23" s="83"/>
      <c r="G23" s="84"/>
      <c r="H23" s="85"/>
      <c r="I23" s="86" t="str">
        <f>IF(H21&gt;0,+G21/H21,"")</f>
        <v/>
      </c>
      <c r="J23" s="52"/>
    </row>
    <row r="24" spans="1:12" ht="21" customHeight="1" x14ac:dyDescent="0.45">
      <c r="A24" s="313"/>
      <c r="B24" s="314"/>
      <c r="C24" s="314"/>
      <c r="D24" s="83"/>
      <c r="E24" s="83"/>
      <c r="F24" s="83"/>
      <c r="G24" s="84"/>
      <c r="H24" s="85"/>
      <c r="I24" s="254"/>
      <c r="J24" s="52"/>
    </row>
    <row r="25" spans="1:12" ht="21" customHeight="1" x14ac:dyDescent="0.45">
      <c r="A25" s="313"/>
      <c r="B25" s="314"/>
      <c r="C25" s="314"/>
      <c r="D25" s="83"/>
      <c r="E25" s="83"/>
      <c r="F25" s="83"/>
      <c r="G25" s="84"/>
      <c r="H25" s="85"/>
      <c r="I25" s="254"/>
      <c r="J25" s="52"/>
    </row>
    <row r="26" spans="1:12" x14ac:dyDescent="0.45">
      <c r="A26" s="87"/>
      <c r="B26" s="87"/>
      <c r="C26" s="87"/>
      <c r="D26" s="93"/>
      <c r="E26" s="87"/>
      <c r="F26" s="87"/>
      <c r="G26" s="87"/>
      <c r="H26" s="93"/>
      <c r="I26" s="87"/>
    </row>
    <row r="27" spans="1:12" x14ac:dyDescent="0.45">
      <c r="A27" s="94" t="s">
        <v>37</v>
      </c>
      <c r="B27" s="94"/>
      <c r="C27" s="94"/>
      <c r="D27" s="93"/>
      <c r="E27" s="95" t="s">
        <v>38</v>
      </c>
      <c r="F27" s="96"/>
      <c r="G27" s="97"/>
      <c r="H27" s="93"/>
      <c r="I27" s="98"/>
    </row>
    <row r="28" spans="1:12" x14ac:dyDescent="0.45">
      <c r="A28" s="99"/>
      <c r="B28" s="99"/>
      <c r="C28" s="99"/>
      <c r="D28" s="100"/>
      <c r="E28" s="315"/>
      <c r="F28" s="315"/>
      <c r="G28" s="315"/>
      <c r="H28" s="93"/>
      <c r="I28" s="87"/>
    </row>
    <row r="29" spans="1:12" ht="18.95" customHeight="1" x14ac:dyDescent="0.45">
      <c r="A29" s="94" t="s">
        <v>39</v>
      </c>
      <c r="B29" s="101"/>
      <c r="C29" s="102"/>
      <c r="D29" s="87"/>
      <c r="E29" s="94" t="s">
        <v>39</v>
      </c>
      <c r="F29" s="104"/>
      <c r="G29" s="104"/>
      <c r="H29" s="87"/>
      <c r="I29" s="87"/>
    </row>
    <row r="30" spans="1:12" x14ac:dyDescent="0.45">
      <c r="A30" s="237"/>
      <c r="B30" s="237"/>
      <c r="C30" s="237"/>
      <c r="D30" s="87"/>
      <c r="E30" s="105"/>
      <c r="F30" s="105"/>
      <c r="G30" s="105"/>
      <c r="H30" s="87"/>
      <c r="I30" s="87"/>
    </row>
    <row r="31" spans="1:12" ht="18" customHeight="1" x14ac:dyDescent="0.45">
      <c r="A31" s="94" t="s">
        <v>40</v>
      </c>
      <c r="B31" s="101"/>
      <c r="C31" s="101"/>
      <c r="D31" s="87"/>
      <c r="E31" s="103" t="s">
        <v>40</v>
      </c>
      <c r="F31" s="104"/>
      <c r="G31" s="104"/>
      <c r="H31" s="87"/>
      <c r="I31" s="87"/>
    </row>
    <row r="32" spans="1:12" x14ac:dyDescent="0.45">
      <c r="A32" s="237"/>
      <c r="B32" s="237"/>
      <c r="C32" s="237"/>
      <c r="D32" s="87"/>
      <c r="E32" s="105" t="s">
        <v>41</v>
      </c>
      <c r="F32" s="105"/>
      <c r="G32" s="105"/>
      <c r="H32" s="87"/>
      <c r="I32" s="87"/>
    </row>
    <row r="33" spans="1:9" x14ac:dyDescent="0.45">
      <c r="A33" s="94" t="s">
        <v>42</v>
      </c>
      <c r="B33" s="101"/>
      <c r="C33" s="101"/>
      <c r="D33" s="87"/>
      <c r="E33" s="103" t="s">
        <v>42</v>
      </c>
      <c r="F33" s="104"/>
      <c r="G33" s="104"/>
      <c r="H33" s="87"/>
      <c r="I33" s="87"/>
    </row>
    <row r="34" spans="1:9" x14ac:dyDescent="0.45">
      <c r="A34" s="87"/>
      <c r="B34" s="87"/>
      <c r="C34" s="87"/>
      <c r="D34" s="87"/>
      <c r="H34" s="87"/>
      <c r="I34" s="87"/>
    </row>
    <row r="35" spans="1:9" x14ac:dyDescent="0.45">
      <c r="A35" s="87"/>
      <c r="B35" s="87"/>
      <c r="C35" s="87"/>
      <c r="D35" s="87"/>
      <c r="H35" s="87"/>
      <c r="I35" s="87"/>
    </row>
    <row r="36" spans="1:9" x14ac:dyDescent="0.45">
      <c r="A36" s="87"/>
      <c r="B36" s="87"/>
      <c r="C36" s="87"/>
      <c r="D36" s="87"/>
      <c r="H36" s="87"/>
      <c r="I36" s="87"/>
    </row>
    <row r="37" spans="1:9" ht="14.65" thickBot="1" x14ac:dyDescent="0.5"/>
    <row r="38" spans="1:9" ht="14.65" thickBot="1" x14ac:dyDescent="0.5">
      <c r="A38" s="350" t="s">
        <v>43</v>
      </c>
      <c r="B38" s="351"/>
      <c r="C38" s="351"/>
      <c r="D38" s="351"/>
      <c r="E38" s="351"/>
      <c r="F38" s="351"/>
      <c r="G38" s="351"/>
      <c r="H38" s="351"/>
      <c r="I38" s="352"/>
    </row>
  </sheetData>
  <mergeCells count="18">
    <mergeCell ref="A38:I38"/>
    <mergeCell ref="A21:C21"/>
    <mergeCell ref="A23:C23"/>
    <mergeCell ref="A20:C20"/>
    <mergeCell ref="A18:C18"/>
    <mergeCell ref="A19:C19"/>
    <mergeCell ref="A17:C17"/>
    <mergeCell ref="A6:I6"/>
    <mergeCell ref="A7:I7"/>
    <mergeCell ref="A8:I8"/>
    <mergeCell ref="C10:D10"/>
    <mergeCell ref="F10:I10"/>
    <mergeCell ref="C11:D11"/>
    <mergeCell ref="C12:D12"/>
    <mergeCell ref="F12:I12"/>
    <mergeCell ref="C13:D13"/>
    <mergeCell ref="F13:I13"/>
    <mergeCell ref="A15:I15"/>
  </mergeCells>
  <conditionalFormatting sqref="F22:H22">
    <cfRule type="cellIs" dxfId="11" priority="3" operator="lessThan">
      <formula>0.03</formula>
    </cfRule>
    <cfRule type="cellIs" dxfId="10" priority="4" operator="greaterThan">
      <formula>0.0299</formula>
    </cfRule>
  </conditionalFormatting>
  <pageMargins left="0.75" right="0" top="0" bottom="0.75"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M53"/>
  <sheetViews>
    <sheetView topLeftCell="A11" zoomScaleNormal="100" workbookViewId="0">
      <selection activeCell="D9" sqref="D9"/>
    </sheetView>
  </sheetViews>
  <sheetFormatPr defaultColWidth="9.1328125" defaultRowHeight="14.25" x14ac:dyDescent="0.45"/>
  <cols>
    <col min="1" max="1" width="9.1328125" style="48" customWidth="1"/>
    <col min="2" max="2" width="10.3984375" style="48" customWidth="1"/>
    <col min="3" max="3" width="18.86328125" style="48" customWidth="1"/>
    <col min="4" max="4" width="14.3984375" style="48" customWidth="1"/>
    <col min="5" max="5" width="17.73046875" style="48" customWidth="1"/>
    <col min="6" max="6" width="13" style="48" customWidth="1"/>
    <col min="7" max="7" width="13.1328125" style="48" customWidth="1"/>
    <col min="8" max="8" width="11.265625" style="48" customWidth="1"/>
    <col min="9" max="9" width="13.86328125" style="48" customWidth="1"/>
    <col min="10" max="10" width="14.3984375" style="324" customWidth="1"/>
    <col min="11" max="11" width="9.59765625" style="48" bestFit="1" customWidth="1"/>
    <col min="12" max="16384" width="9.1328125" style="48"/>
  </cols>
  <sheetData>
    <row r="1" spans="1:13" x14ac:dyDescent="0.45">
      <c r="A1" s="87"/>
      <c r="B1" s="87"/>
      <c r="C1" s="87"/>
      <c r="D1" s="87"/>
      <c r="E1" s="87"/>
      <c r="F1" s="87"/>
      <c r="G1" s="87"/>
      <c r="H1" s="87"/>
      <c r="I1" s="87"/>
    </row>
    <row r="2" spans="1:13" x14ac:dyDescent="0.45">
      <c r="A2" s="88"/>
      <c r="B2" s="87"/>
      <c r="C2" s="87"/>
      <c r="D2" s="87"/>
      <c r="E2" s="87"/>
      <c r="F2" s="87"/>
      <c r="G2" s="87"/>
      <c r="H2" s="87"/>
      <c r="I2" s="87" t="s">
        <v>44</v>
      </c>
    </row>
    <row r="3" spans="1:13" x14ac:dyDescent="0.45">
      <c r="A3" s="88"/>
      <c r="B3" s="87"/>
      <c r="C3" s="87"/>
      <c r="D3" s="87"/>
      <c r="E3" s="87"/>
      <c r="F3" s="87"/>
      <c r="G3" s="87"/>
      <c r="H3" s="87"/>
      <c r="I3" s="87"/>
    </row>
    <row r="4" spans="1:13" x14ac:dyDescent="0.45">
      <c r="A4" s="88"/>
      <c r="B4" s="87"/>
      <c r="C4" s="87"/>
      <c r="D4" s="87"/>
      <c r="E4" s="87"/>
      <c r="F4" s="87"/>
      <c r="G4" s="87"/>
      <c r="H4" s="87"/>
      <c r="I4" s="87"/>
    </row>
    <row r="5" spans="1:13" x14ac:dyDescent="0.45">
      <c r="A5" s="88"/>
      <c r="B5" s="87"/>
      <c r="C5" s="87"/>
      <c r="D5" s="87"/>
      <c r="E5" s="87"/>
      <c r="F5" s="87"/>
      <c r="G5" s="87"/>
      <c r="H5" s="87"/>
      <c r="I5" s="87"/>
    </row>
    <row r="6" spans="1:13" x14ac:dyDescent="0.45">
      <c r="A6" s="339" t="s">
        <v>8</v>
      </c>
      <c r="B6" s="339"/>
      <c r="C6" s="339"/>
      <c r="D6" s="339"/>
      <c r="E6" s="339"/>
      <c r="F6" s="339"/>
      <c r="G6" s="339"/>
      <c r="H6" s="339"/>
      <c r="I6" s="339"/>
    </row>
    <row r="7" spans="1:13" x14ac:dyDescent="0.45">
      <c r="A7" s="339" t="s">
        <v>45</v>
      </c>
      <c r="B7" s="339"/>
      <c r="C7" s="339"/>
      <c r="D7" s="339"/>
      <c r="E7" s="339"/>
      <c r="F7" s="339"/>
      <c r="G7" s="339"/>
      <c r="H7" s="339"/>
      <c r="I7" s="339"/>
    </row>
    <row r="8" spans="1:13" x14ac:dyDescent="0.45">
      <c r="A8" s="340" t="str">
        <f>+'Budget Summary Form 1 '!A8:I8</f>
        <v>AJC WIOA 2021 PROGRAM</v>
      </c>
      <c r="B8" s="340"/>
      <c r="C8" s="340"/>
      <c r="D8" s="340"/>
      <c r="E8" s="340"/>
      <c r="F8" s="340"/>
      <c r="G8" s="340"/>
      <c r="H8" s="340"/>
      <c r="I8" s="340"/>
    </row>
    <row r="9" spans="1:13" ht="18" customHeight="1" x14ac:dyDescent="0.45">
      <c r="A9" s="87"/>
      <c r="B9" s="87"/>
      <c r="C9" s="87"/>
      <c r="D9" s="87"/>
      <c r="E9" s="87"/>
      <c r="F9" s="89"/>
      <c r="G9" s="89"/>
      <c r="H9" s="87"/>
      <c r="I9" s="87"/>
    </row>
    <row r="10" spans="1:13" ht="21" customHeight="1" x14ac:dyDescent="0.45">
      <c r="A10" s="90" t="s">
        <v>10</v>
      </c>
      <c r="B10" s="90"/>
      <c r="C10" s="363">
        <f>'Budget Summary Form 1 '!C10:D10</f>
        <v>0</v>
      </c>
      <c r="D10" s="363"/>
      <c r="E10" s="91" t="s">
        <v>11</v>
      </c>
      <c r="F10" s="367"/>
      <c r="G10" s="367"/>
      <c r="H10" s="367"/>
      <c r="I10" s="367"/>
    </row>
    <row r="11" spans="1:13" ht="19.5" customHeight="1" x14ac:dyDescent="0.45">
      <c r="A11" s="91" t="s">
        <v>12</v>
      </c>
      <c r="B11" s="91"/>
      <c r="C11" s="364">
        <f>'Budget Summary Form 1 '!C11:D11</f>
        <v>0</v>
      </c>
      <c r="D11" s="364"/>
      <c r="E11" s="91" t="s">
        <v>13</v>
      </c>
      <c r="F11" s="53" t="str">
        <f>+'Budget Summary Form 1 '!F11</f>
        <v>July 1, 2021 - June 30, 2022</v>
      </c>
      <c r="G11" s="53"/>
      <c r="H11" s="54"/>
      <c r="I11" s="54"/>
    </row>
    <row r="12" spans="1:13" ht="19.5" customHeight="1" x14ac:dyDescent="0.45">
      <c r="A12" s="91" t="s">
        <v>14</v>
      </c>
      <c r="B12" s="91"/>
      <c r="C12" s="365">
        <f>'Budget Summary Form 1 '!C12:D12</f>
        <v>0</v>
      </c>
      <c r="D12" s="366"/>
      <c r="E12" s="91" t="s">
        <v>15</v>
      </c>
      <c r="F12" s="368">
        <f>'Budget Summary Form 1 '!F12:I12</f>
        <v>0</v>
      </c>
      <c r="G12" s="368"/>
      <c r="H12" s="368"/>
      <c r="I12" s="368"/>
    </row>
    <row r="13" spans="1:13" ht="17.25" customHeight="1" x14ac:dyDescent="0.45">
      <c r="A13" s="91" t="s">
        <v>16</v>
      </c>
      <c r="B13" s="91"/>
      <c r="C13" s="364" t="str">
        <f>+'Budget Summary Form 1 '!C13:D13</f>
        <v>17.259 - Youth Activites</v>
      </c>
      <c r="D13" s="364"/>
      <c r="E13" s="91" t="s">
        <v>18</v>
      </c>
      <c r="F13" s="369">
        <f>'Budget Summary Form 1 '!F13:I13</f>
        <v>0</v>
      </c>
      <c r="G13" s="369"/>
      <c r="H13" s="369"/>
      <c r="I13" s="369"/>
    </row>
    <row r="14" spans="1:13" x14ac:dyDescent="0.45">
      <c r="A14" s="92"/>
      <c r="B14" s="92"/>
      <c r="C14" s="104" t="str">
        <f>'Budget Summary Form 1 '!C14</f>
        <v>Grant# 21-681007</v>
      </c>
      <c r="D14" s="92"/>
      <c r="E14" s="92"/>
      <c r="F14" s="92"/>
      <c r="G14" s="92"/>
      <c r="H14" s="92"/>
      <c r="I14" s="87"/>
    </row>
    <row r="15" spans="1:13" ht="19.5" customHeight="1" x14ac:dyDescent="0.45">
      <c r="A15" s="349" t="s">
        <v>46</v>
      </c>
      <c r="B15" s="349"/>
      <c r="C15" s="349"/>
      <c r="D15" s="349"/>
      <c r="E15" s="349"/>
      <c r="F15" s="349"/>
      <c r="G15" s="349"/>
      <c r="H15" s="349"/>
      <c r="I15" s="349"/>
      <c r="K15" s="58"/>
      <c r="L15" s="58"/>
      <c r="M15" s="58"/>
    </row>
    <row r="16" spans="1:13" ht="17.25" customHeight="1" x14ac:dyDescent="0.45">
      <c r="A16" s="69"/>
      <c r="B16" s="70" t="s">
        <v>19</v>
      </c>
      <c r="C16" s="71"/>
      <c r="D16" s="72" t="s">
        <v>20</v>
      </c>
      <c r="E16" s="72" t="s">
        <v>21</v>
      </c>
      <c r="F16" s="73" t="s">
        <v>22</v>
      </c>
      <c r="G16" s="74"/>
      <c r="H16" s="75"/>
      <c r="I16" s="300" t="s">
        <v>23</v>
      </c>
      <c r="J16" s="325"/>
      <c r="K16" s="282"/>
      <c r="L16" s="282"/>
      <c r="M16" s="58"/>
    </row>
    <row r="17" spans="1:13" ht="57" customHeight="1" x14ac:dyDescent="0.45">
      <c r="A17" s="336" t="s">
        <v>24</v>
      </c>
      <c r="B17" s="337"/>
      <c r="C17" s="338"/>
      <c r="D17" s="76" t="s">
        <v>25</v>
      </c>
      <c r="E17" s="76" t="s">
        <v>26</v>
      </c>
      <c r="F17" s="76" t="s">
        <v>27</v>
      </c>
      <c r="G17" s="76" t="s">
        <v>263</v>
      </c>
      <c r="H17" s="77" t="s">
        <v>29</v>
      </c>
      <c r="I17" s="76" t="s">
        <v>30</v>
      </c>
      <c r="J17" s="326"/>
      <c r="K17" s="280"/>
      <c r="L17" s="283"/>
      <c r="M17" s="58"/>
    </row>
    <row r="18" spans="1:13" ht="20.25" customHeight="1" x14ac:dyDescent="0.45">
      <c r="A18" s="361" t="s">
        <v>49</v>
      </c>
      <c r="B18" s="361"/>
      <c r="C18" s="361"/>
      <c r="D18" s="78">
        <f>+'Personnel Form 2'!H27</f>
        <v>0</v>
      </c>
      <c r="E18" s="78">
        <f>+D18-H18</f>
        <v>0</v>
      </c>
      <c r="F18" s="78">
        <f>+'Personnel Form 2'!I27</f>
        <v>0</v>
      </c>
      <c r="G18" s="78">
        <f>+'Personnel Form 2'!J27</f>
        <v>0</v>
      </c>
      <c r="H18" s="78">
        <f>+F18+G18</f>
        <v>0</v>
      </c>
      <c r="I18" s="79" t="str">
        <f>IF(D18&gt;0,+H18/D18,"")</f>
        <v/>
      </c>
      <c r="J18" s="327"/>
      <c r="K18" s="58"/>
      <c r="L18" s="58"/>
      <c r="M18" s="58"/>
    </row>
    <row r="19" spans="1:13" ht="19.5" customHeight="1" x14ac:dyDescent="0.45">
      <c r="A19" s="361" t="s">
        <v>50</v>
      </c>
      <c r="B19" s="361"/>
      <c r="C19" s="361"/>
      <c r="D19" s="78">
        <f>+'Personnel Form 2'!H36</f>
        <v>0</v>
      </c>
      <c r="E19" s="78">
        <f t="shared" ref="E19:E33" si="0">+D19-H19</f>
        <v>0</v>
      </c>
      <c r="F19" s="78">
        <f>+'Personnel Form 2'!I36</f>
        <v>0</v>
      </c>
      <c r="G19" s="78">
        <f>+'Personnel Form 2'!J36</f>
        <v>0</v>
      </c>
      <c r="H19" s="78">
        <f t="shared" ref="H19:H20" si="1">+F19+G19</f>
        <v>0</v>
      </c>
      <c r="I19" s="79" t="str">
        <f t="shared" ref="I19:I38" si="2">IF(D19&gt;0,+H19/D19,"")</f>
        <v/>
      </c>
      <c r="J19" s="328"/>
      <c r="K19" s="284"/>
      <c r="L19" s="58"/>
      <c r="M19" s="58"/>
    </row>
    <row r="20" spans="1:13" ht="21.75" customHeight="1" x14ac:dyDescent="0.45">
      <c r="A20" s="361" t="s">
        <v>51</v>
      </c>
      <c r="B20" s="361"/>
      <c r="C20" s="361"/>
      <c r="D20" s="78">
        <f>+'Non-Personnel Form 3'!E15</f>
        <v>0</v>
      </c>
      <c r="E20" s="78">
        <f t="shared" si="0"/>
        <v>0</v>
      </c>
      <c r="F20" s="78">
        <f>+'Non-Personnel Form 3'!F15</f>
        <v>0</v>
      </c>
      <c r="G20" s="78">
        <f>+'Non-Personnel Form 3'!G15</f>
        <v>0</v>
      </c>
      <c r="H20" s="78">
        <f t="shared" si="1"/>
        <v>0</v>
      </c>
      <c r="I20" s="79" t="str">
        <f t="shared" si="2"/>
        <v/>
      </c>
      <c r="J20" s="329"/>
      <c r="K20" s="58"/>
      <c r="L20" s="58"/>
      <c r="M20" s="58"/>
    </row>
    <row r="21" spans="1:13" ht="22.5" customHeight="1" x14ac:dyDescent="0.45">
      <c r="A21" s="361" t="s">
        <v>52</v>
      </c>
      <c r="B21" s="361"/>
      <c r="C21" s="361"/>
      <c r="D21" s="78">
        <f>+'Non-Personnel Form 3'!E16</f>
        <v>0</v>
      </c>
      <c r="E21" s="78">
        <f t="shared" si="0"/>
        <v>0</v>
      </c>
      <c r="F21" s="78">
        <f>+'Non-Personnel Form 3'!F16</f>
        <v>0</v>
      </c>
      <c r="G21" s="78">
        <f>+'Non-Personnel Form 3'!G16</f>
        <v>0</v>
      </c>
      <c r="H21" s="78">
        <f t="shared" ref="H21" si="3">+F21+G21</f>
        <v>0</v>
      </c>
      <c r="I21" s="79" t="str">
        <f t="shared" si="2"/>
        <v/>
      </c>
      <c r="J21" s="329"/>
      <c r="K21" s="58"/>
      <c r="L21" s="58"/>
      <c r="M21" s="58"/>
    </row>
    <row r="22" spans="1:13" ht="18" customHeight="1" x14ac:dyDescent="0.45">
      <c r="A22" s="361" t="s">
        <v>53</v>
      </c>
      <c r="B22" s="361"/>
      <c r="C22" s="361"/>
      <c r="D22" s="78">
        <f>+'Non-Personnel Form 3'!E17</f>
        <v>0</v>
      </c>
      <c r="E22" s="78">
        <f t="shared" si="0"/>
        <v>0</v>
      </c>
      <c r="F22" s="78">
        <f>+'Non-Personnel Form 3'!F17</f>
        <v>0</v>
      </c>
      <c r="G22" s="78">
        <f>+'Non-Personnel Form 3'!G17</f>
        <v>0</v>
      </c>
      <c r="H22" s="78">
        <f t="shared" ref="H22" si="4">+F22+G22</f>
        <v>0</v>
      </c>
      <c r="I22" s="79" t="str">
        <f t="shared" si="2"/>
        <v/>
      </c>
      <c r="J22" s="329"/>
      <c r="K22" s="58"/>
      <c r="L22" s="58"/>
      <c r="M22" s="58"/>
    </row>
    <row r="23" spans="1:13" ht="19.5" customHeight="1" x14ac:dyDescent="0.45">
      <c r="A23" s="361" t="s">
        <v>54</v>
      </c>
      <c r="B23" s="361"/>
      <c r="C23" s="361"/>
      <c r="D23" s="78">
        <f>+'Non-Personnel Form 3'!E18</f>
        <v>0</v>
      </c>
      <c r="E23" s="78">
        <f t="shared" si="0"/>
        <v>0</v>
      </c>
      <c r="F23" s="78">
        <f>+'Non-Personnel Form 3'!F18</f>
        <v>0</v>
      </c>
      <c r="G23" s="78">
        <f>+'Non-Personnel Form 3'!G18</f>
        <v>0</v>
      </c>
      <c r="H23" s="78">
        <f t="shared" ref="H23:H24" si="5">+F23+G23</f>
        <v>0</v>
      </c>
      <c r="I23" s="79" t="str">
        <f t="shared" si="2"/>
        <v/>
      </c>
      <c r="J23" s="329"/>
      <c r="K23" s="58"/>
      <c r="L23" s="58"/>
      <c r="M23" s="58"/>
    </row>
    <row r="24" spans="1:13" ht="19.5" customHeight="1" x14ac:dyDescent="0.45">
      <c r="A24" s="386" t="s">
        <v>55</v>
      </c>
      <c r="B24" s="387"/>
      <c r="C24" s="388"/>
      <c r="D24" s="78">
        <f>+'Non-Personnel Form 3'!E19</f>
        <v>0</v>
      </c>
      <c r="E24" s="78">
        <f t="shared" si="0"/>
        <v>0</v>
      </c>
      <c r="F24" s="78">
        <f>+'Non-Personnel Form 3'!F19</f>
        <v>0</v>
      </c>
      <c r="G24" s="78">
        <f>+'Non-Personnel Form 3'!G19</f>
        <v>0</v>
      </c>
      <c r="H24" s="78">
        <f t="shared" si="5"/>
        <v>0</v>
      </c>
      <c r="I24" s="79" t="str">
        <f t="shared" si="2"/>
        <v/>
      </c>
      <c r="J24" s="329"/>
    </row>
    <row r="25" spans="1:13" ht="20.25" customHeight="1" x14ac:dyDescent="0.45">
      <c r="A25" s="208" t="s">
        <v>56</v>
      </c>
      <c r="B25" s="389" t="str">
        <f>+'Non-Personnel Form 3'!D20</f>
        <v>(specify here)</v>
      </c>
      <c r="C25" s="390"/>
      <c r="D25" s="78">
        <f>+'Non-Personnel Form 3'!E20</f>
        <v>0</v>
      </c>
      <c r="E25" s="78">
        <f t="shared" si="0"/>
        <v>0</v>
      </c>
      <c r="F25" s="78">
        <f>+'Non-Personnel Form 3'!F20</f>
        <v>0</v>
      </c>
      <c r="G25" s="78">
        <f>+'Non-Personnel Form 3'!G20</f>
        <v>0</v>
      </c>
      <c r="H25" s="78">
        <f t="shared" ref="H25" si="6">+F25+G25</f>
        <v>0</v>
      </c>
      <c r="I25" s="79" t="str">
        <f t="shared" si="2"/>
        <v/>
      </c>
      <c r="J25" s="329"/>
    </row>
    <row r="26" spans="1:13" ht="34.5" customHeight="1" x14ac:dyDescent="0.45">
      <c r="A26" s="370" t="s">
        <v>57</v>
      </c>
      <c r="B26" s="371"/>
      <c r="C26" s="372"/>
      <c r="D26" s="64">
        <f>+'Non-Personnel Form 3'!E22</f>
        <v>0</v>
      </c>
      <c r="E26" s="78">
        <f t="shared" si="0"/>
        <v>0</v>
      </c>
      <c r="F26" s="217">
        <f>+'Non-Personnel Form 3'!F22</f>
        <v>0</v>
      </c>
      <c r="G26" s="217">
        <f>+'Non-Personnel Form 3'!G22</f>
        <v>0</v>
      </c>
      <c r="H26" s="78">
        <f t="shared" ref="H26" si="7">+F26+G26</f>
        <v>0</v>
      </c>
      <c r="I26" s="79" t="str">
        <f t="shared" si="2"/>
        <v/>
      </c>
      <c r="J26" s="329"/>
    </row>
    <row r="27" spans="1:13" ht="33" customHeight="1" x14ac:dyDescent="0.45">
      <c r="A27" s="370" t="s">
        <v>58</v>
      </c>
      <c r="B27" s="371"/>
      <c r="C27" s="372"/>
      <c r="D27" s="64">
        <f>+'Non-Personnel Form 3'!E24</f>
        <v>0</v>
      </c>
      <c r="E27" s="78">
        <f t="shared" si="0"/>
        <v>0</v>
      </c>
      <c r="F27" s="78">
        <f>+'Non-Personnel Form 3'!F24</f>
        <v>0</v>
      </c>
      <c r="G27" s="78">
        <f>+'Non-Personnel Form 3'!G24</f>
        <v>0</v>
      </c>
      <c r="H27" s="78">
        <f t="shared" ref="H27:H30" si="8">+F27+G27</f>
        <v>0</v>
      </c>
      <c r="I27" s="79" t="str">
        <f t="shared" si="2"/>
        <v/>
      </c>
      <c r="J27" s="329"/>
    </row>
    <row r="28" spans="1:13" ht="23.25" customHeight="1" x14ac:dyDescent="0.45">
      <c r="A28" s="151" t="s">
        <v>59</v>
      </c>
      <c r="B28" s="151"/>
      <c r="C28" s="151"/>
      <c r="D28" s="64">
        <f>+'Non-Personnel Form 3'!E24</f>
        <v>0</v>
      </c>
      <c r="E28" s="78">
        <f t="shared" ref="E28:E29" si="9">+D28-H28</f>
        <v>0</v>
      </c>
      <c r="F28" s="78">
        <f>+'Non-Personnel Form 3'!F24</f>
        <v>0</v>
      </c>
      <c r="G28" s="78">
        <f>+'Non-Personnel Form 3'!G24</f>
        <v>0</v>
      </c>
      <c r="H28" s="78">
        <f t="shared" si="8"/>
        <v>0</v>
      </c>
      <c r="I28" s="79" t="str">
        <f t="shared" ref="I28:I29" si="10">IF(D28&gt;0,+H28/D28,"")</f>
        <v/>
      </c>
      <c r="J28" s="329"/>
    </row>
    <row r="29" spans="1:13" ht="20.25" customHeight="1" x14ac:dyDescent="0.45">
      <c r="A29" s="214" t="s">
        <v>60</v>
      </c>
      <c r="B29" s="391" t="str">
        <f>+'Non-Personnel Form 3'!D25</f>
        <v>Recognition, Events &amp; Activities</v>
      </c>
      <c r="C29" s="392"/>
      <c r="D29" s="64">
        <f>+'Non-Personnel Form 3'!E25</f>
        <v>0</v>
      </c>
      <c r="E29" s="78">
        <f t="shared" si="9"/>
        <v>0</v>
      </c>
      <c r="F29" s="78">
        <f>+'Non-Personnel Form 3'!F25</f>
        <v>0</v>
      </c>
      <c r="G29" s="78">
        <f>+'Non-Personnel Form 3'!G25</f>
        <v>0</v>
      </c>
      <c r="H29" s="78">
        <f t="shared" si="8"/>
        <v>0</v>
      </c>
      <c r="I29" s="79" t="str">
        <f t="shared" si="10"/>
        <v/>
      </c>
      <c r="J29" s="329"/>
    </row>
    <row r="30" spans="1:13" ht="19.5" hidden="1" customHeight="1" x14ac:dyDescent="0.45">
      <c r="A30" s="374" t="s">
        <v>61</v>
      </c>
      <c r="B30" s="375"/>
      <c r="C30" s="376"/>
      <c r="D30" s="64">
        <f>+'Non-Personnel Form 3'!E26</f>
        <v>0</v>
      </c>
      <c r="E30" s="78">
        <f t="shared" si="0"/>
        <v>0</v>
      </c>
      <c r="F30" s="78">
        <f>+'Non-Personnel Form 3'!F26</f>
        <v>0</v>
      </c>
      <c r="G30" s="78">
        <f>+'Non-Personnel Form 3'!G26</f>
        <v>0</v>
      </c>
      <c r="H30" s="78">
        <f t="shared" si="8"/>
        <v>0</v>
      </c>
      <c r="I30" s="79" t="str">
        <f t="shared" si="2"/>
        <v/>
      </c>
      <c r="J30" s="329"/>
    </row>
    <row r="31" spans="1:13" ht="17.25" customHeight="1" x14ac:dyDescent="0.45">
      <c r="A31" s="373" t="s">
        <v>62</v>
      </c>
      <c r="B31" s="373"/>
      <c r="C31" s="373"/>
      <c r="D31" s="64">
        <f>+'Non-Personnel Form 3'!E27</f>
        <v>0</v>
      </c>
      <c r="E31" s="78">
        <f t="shared" si="0"/>
        <v>0</v>
      </c>
      <c r="F31" s="78">
        <f>+'Non-Personnel Form 3'!F27</f>
        <v>0</v>
      </c>
      <c r="G31" s="78">
        <f>+'Non-Personnel Form 3'!G27</f>
        <v>0</v>
      </c>
      <c r="H31" s="78">
        <f t="shared" ref="H31:H33" si="11">+F31+G31</f>
        <v>0</v>
      </c>
      <c r="I31" s="79" t="str">
        <f t="shared" si="2"/>
        <v/>
      </c>
      <c r="J31" s="329"/>
    </row>
    <row r="32" spans="1:13" ht="21" customHeight="1" x14ac:dyDescent="0.45">
      <c r="A32" s="377" t="s">
        <v>63</v>
      </c>
      <c r="B32" s="378"/>
      <c r="C32" s="379"/>
      <c r="D32" s="64">
        <f>+'Non-Personnel Form 3'!E28</f>
        <v>0</v>
      </c>
      <c r="E32" s="78">
        <f t="shared" si="0"/>
        <v>0</v>
      </c>
      <c r="F32" s="78">
        <f>+'Non-Personnel Form 3'!F28</f>
        <v>0</v>
      </c>
      <c r="G32" s="78">
        <f>+'Non-Personnel Form 3'!G28</f>
        <v>0</v>
      </c>
      <c r="H32" s="78">
        <f t="shared" si="11"/>
        <v>0</v>
      </c>
      <c r="I32" s="79" t="str">
        <f t="shared" si="2"/>
        <v/>
      </c>
      <c r="J32" s="329"/>
    </row>
    <row r="33" spans="1:11" ht="19.5" customHeight="1" x14ac:dyDescent="0.45">
      <c r="A33" s="383" t="s">
        <v>64</v>
      </c>
      <c r="B33" s="384"/>
      <c r="C33" s="385"/>
      <c r="D33" s="78">
        <f>+'Non-Personnel Form 3'!E29+'Non-Personnel Form 3'!E30</f>
        <v>0</v>
      </c>
      <c r="E33" s="78">
        <f t="shared" si="0"/>
        <v>0</v>
      </c>
      <c r="F33" s="78">
        <f>+'Non-Personnel Form 3'!F29+'Non-Personnel Form 3'!F30</f>
        <v>0</v>
      </c>
      <c r="G33" s="78">
        <f>+'Non-Personnel Form 3'!G29+'Non-Personnel Form 3'!G30</f>
        <v>0</v>
      </c>
      <c r="H33" s="78">
        <f t="shared" si="11"/>
        <v>0</v>
      </c>
      <c r="I33" s="79" t="str">
        <f t="shared" si="2"/>
        <v/>
      </c>
      <c r="J33" s="329"/>
    </row>
    <row r="34" spans="1:11" ht="19.5" customHeight="1" x14ac:dyDescent="0.45">
      <c r="A34" s="383" t="s">
        <v>65</v>
      </c>
      <c r="B34" s="384"/>
      <c r="C34" s="385"/>
      <c r="D34" s="78">
        <f>'Non-Personnel Form 3'!E31</f>
        <v>0</v>
      </c>
      <c r="E34" s="78">
        <f t="shared" ref="E34" si="12">+D34-H34</f>
        <v>0</v>
      </c>
      <c r="F34" s="78">
        <f>'Non-Personnel Form 3'!F31</f>
        <v>0</v>
      </c>
      <c r="G34" s="78">
        <f>'Non-Personnel Form 3'!G31</f>
        <v>0</v>
      </c>
      <c r="H34" s="78">
        <f t="shared" ref="H34" si="13">+F34+G34</f>
        <v>0</v>
      </c>
      <c r="I34" s="79" t="str">
        <f t="shared" ref="I34" si="14">IF(D34&gt;0,+H34/D34,"")</f>
        <v/>
      </c>
      <c r="J34" s="328"/>
      <c r="K34" s="230"/>
    </row>
    <row r="35" spans="1:11" ht="23.25" customHeight="1" x14ac:dyDescent="0.45">
      <c r="A35" s="358" t="s">
        <v>66</v>
      </c>
      <c r="B35" s="359"/>
      <c r="C35" s="360"/>
      <c r="D35" s="78">
        <f>+'Non-Personnel Form 3'!E32</f>
        <v>0</v>
      </c>
      <c r="E35" s="78">
        <f>+D35-H35</f>
        <v>0</v>
      </c>
      <c r="F35" s="78">
        <f>+'Non-Personnel Form 3'!F32</f>
        <v>0</v>
      </c>
      <c r="G35" s="78">
        <f>+'Non-Personnel Form 3'!G32</f>
        <v>0</v>
      </c>
      <c r="H35" s="78">
        <f>+F35+G35</f>
        <v>0</v>
      </c>
      <c r="I35" s="79" t="str">
        <f>IF(D35&gt;0,+H35/D35,"")</f>
        <v/>
      </c>
      <c r="J35" s="329"/>
    </row>
    <row r="36" spans="1:11" ht="23.25" customHeight="1" x14ac:dyDescent="0.45">
      <c r="A36" s="308" t="s">
        <v>67</v>
      </c>
      <c r="B36" s="307"/>
      <c r="C36" s="306"/>
      <c r="D36" s="78">
        <f>+'Non-Personnel Form 3'!E33</f>
        <v>0</v>
      </c>
      <c r="E36" s="78">
        <f>+D36-H36</f>
        <v>0</v>
      </c>
      <c r="F36" s="78">
        <f>+'Non-Personnel Form 3'!F33</f>
        <v>0</v>
      </c>
      <c r="G36" s="78">
        <f>+'Non-Personnel Form 3'!G33</f>
        <v>0</v>
      </c>
      <c r="H36" s="78">
        <f>+F36+G36</f>
        <v>0</v>
      </c>
      <c r="I36" s="79"/>
      <c r="J36" s="329"/>
    </row>
    <row r="37" spans="1:11" ht="23.25" customHeight="1" x14ac:dyDescent="0.45">
      <c r="A37" s="358" t="s">
        <v>68</v>
      </c>
      <c r="B37" s="359"/>
      <c r="C37" s="360"/>
      <c r="D37" s="78">
        <f>+'Non-Personnel Form 3'!E34</f>
        <v>0</v>
      </c>
      <c r="E37" s="78">
        <f>+D37-H37</f>
        <v>0</v>
      </c>
      <c r="F37" s="78">
        <f>'Non-Personnel Form 3'!F34</f>
        <v>0</v>
      </c>
      <c r="G37" s="78">
        <f>'Non-Personnel Form 3'!G34</f>
        <v>0</v>
      </c>
      <c r="H37" s="78">
        <f>+F37+G37</f>
        <v>0</v>
      </c>
      <c r="I37" s="79" t="str">
        <f>IF(D37&gt;0,+H37/D37,"")</f>
        <v/>
      </c>
      <c r="J37" s="329"/>
    </row>
    <row r="38" spans="1:11" ht="24" customHeight="1" x14ac:dyDescent="0.45">
      <c r="A38" s="353" t="s">
        <v>34</v>
      </c>
      <c r="B38" s="354"/>
      <c r="C38" s="355"/>
      <c r="D38" s="78">
        <f>SUM(D18:D37)</f>
        <v>0</v>
      </c>
      <c r="E38" s="78">
        <f>SUM(E18:E37)</f>
        <v>0</v>
      </c>
      <c r="F38" s="78">
        <f>SUM(F18:F37)</f>
        <v>0</v>
      </c>
      <c r="G38" s="78">
        <f>SUM(G18:G37)</f>
        <v>0</v>
      </c>
      <c r="H38" s="78">
        <f>+F38+G38</f>
        <v>0</v>
      </c>
      <c r="I38" s="79" t="str">
        <f t="shared" si="2"/>
        <v/>
      </c>
      <c r="J38" s="329"/>
    </row>
    <row r="39" spans="1:11" ht="21" customHeight="1" x14ac:dyDescent="0.45">
      <c r="A39" s="313" t="s">
        <v>69</v>
      </c>
      <c r="B39" s="314"/>
      <c r="C39" s="314"/>
      <c r="D39" s="83"/>
      <c r="E39" s="83"/>
      <c r="F39" s="83"/>
      <c r="G39" s="84"/>
      <c r="H39" s="85"/>
      <c r="I39" s="218" t="e">
        <f>ROUND(SUM($H$30:$H$34)/$H$38,4)</f>
        <v>#DIV/0!</v>
      </c>
      <c r="J39" s="329"/>
    </row>
    <row r="40" spans="1:11" ht="21" hidden="1" customHeight="1" x14ac:dyDescent="0.45">
      <c r="A40" s="313" t="s">
        <v>70</v>
      </c>
      <c r="B40" s="314"/>
      <c r="C40" s="314"/>
      <c r="D40" s="83"/>
      <c r="E40" s="83"/>
      <c r="F40" s="83"/>
      <c r="G40" s="84"/>
      <c r="H40" s="85"/>
      <c r="I40" s="218" t="e">
        <f>ROUND((((H18+H19)*I39)+SUM(H30:H34))/H38,4)</f>
        <v>#DIV/0!</v>
      </c>
      <c r="J40" s="329"/>
    </row>
    <row r="41" spans="1:11" ht="21" customHeight="1" thickBot="1" x14ac:dyDescent="0.5">
      <c r="A41" s="313" t="s">
        <v>71</v>
      </c>
      <c r="B41" s="314"/>
      <c r="C41" s="314"/>
      <c r="D41" s="83"/>
      <c r="E41" s="83"/>
      <c r="F41" s="83"/>
      <c r="G41" s="84"/>
      <c r="H41" s="85"/>
      <c r="I41" s="86" t="e">
        <f>ROUND(SUM(H30:H35)/H38,4)</f>
        <v>#DIV/0!</v>
      </c>
      <c r="J41" s="330"/>
    </row>
    <row r="42" spans="1:11" ht="23.25" customHeight="1" thickBot="1" x14ac:dyDescent="0.5">
      <c r="A42" s="299"/>
      <c r="B42" s="298"/>
      <c r="C42" s="87"/>
      <c r="D42" s="93"/>
      <c r="E42" s="298"/>
      <c r="F42" s="87"/>
      <c r="G42" s="298"/>
      <c r="I42" s="87"/>
      <c r="J42" s="331"/>
    </row>
    <row r="43" spans="1:11" hidden="1" x14ac:dyDescent="0.45">
      <c r="A43" s="94" t="s">
        <v>37</v>
      </c>
      <c r="B43" s="94"/>
      <c r="C43" s="94"/>
      <c r="D43" s="93"/>
      <c r="E43" s="95" t="s">
        <v>38</v>
      </c>
      <c r="F43" s="96"/>
      <c r="G43" s="97"/>
      <c r="H43" s="93"/>
      <c r="I43" s="98"/>
    </row>
    <row r="44" spans="1:11" hidden="1" x14ac:dyDescent="0.45">
      <c r="A44" s="99"/>
      <c r="B44" s="99"/>
      <c r="C44" s="99"/>
      <c r="D44" s="100"/>
      <c r="E44" s="315"/>
      <c r="F44" s="315"/>
      <c r="G44" s="315"/>
      <c r="H44" s="93"/>
      <c r="I44" s="87"/>
    </row>
    <row r="45" spans="1:11" ht="18.95" hidden="1" customHeight="1" x14ac:dyDescent="0.45">
      <c r="A45" s="94" t="s">
        <v>72</v>
      </c>
      <c r="B45" s="101"/>
      <c r="C45" s="102"/>
      <c r="D45" s="87"/>
      <c r="E45" s="103" t="s">
        <v>73</v>
      </c>
      <c r="F45" s="104"/>
      <c r="G45" s="104"/>
      <c r="H45" s="87"/>
      <c r="I45" s="87"/>
    </row>
    <row r="46" spans="1:11" hidden="1" x14ac:dyDescent="0.45">
      <c r="A46" s="107"/>
      <c r="B46" s="107"/>
      <c r="C46" s="107"/>
      <c r="D46" s="87"/>
      <c r="E46" s="105"/>
      <c r="F46" s="105"/>
      <c r="G46" s="105"/>
      <c r="H46" s="87"/>
      <c r="I46" s="87"/>
    </row>
    <row r="47" spans="1:11" ht="18" hidden="1" customHeight="1" x14ac:dyDescent="0.45">
      <c r="A47" s="94" t="s">
        <v>40</v>
      </c>
      <c r="B47" s="101"/>
      <c r="C47" s="101"/>
      <c r="D47" s="87"/>
      <c r="E47" s="103" t="s">
        <v>74</v>
      </c>
      <c r="F47" s="104"/>
      <c r="G47" s="106" t="s">
        <v>75</v>
      </c>
      <c r="H47" s="87"/>
      <c r="I47" s="87"/>
    </row>
    <row r="48" spans="1:11" hidden="1" x14ac:dyDescent="0.45">
      <c r="A48" s="107"/>
      <c r="B48" s="107"/>
      <c r="C48" s="107"/>
      <c r="D48" s="87"/>
      <c r="E48" s="104"/>
      <c r="F48" s="104"/>
      <c r="G48" s="104"/>
      <c r="H48" s="87"/>
      <c r="I48" s="87"/>
    </row>
    <row r="49" spans="1:9" hidden="1" x14ac:dyDescent="0.45">
      <c r="A49" s="94" t="s">
        <v>42</v>
      </c>
      <c r="B49" s="101"/>
      <c r="C49" s="101"/>
      <c r="D49" s="87"/>
      <c r="E49" s="105" t="s">
        <v>76</v>
      </c>
      <c r="F49" s="105"/>
      <c r="G49" s="105"/>
      <c r="H49" s="87"/>
      <c r="I49" s="87"/>
    </row>
    <row r="50" spans="1:9" hidden="1" x14ac:dyDescent="0.45">
      <c r="A50" s="87"/>
      <c r="B50" s="87"/>
      <c r="C50" s="87"/>
      <c r="D50" s="87"/>
      <c r="E50" s="103" t="s">
        <v>40</v>
      </c>
      <c r="F50" s="104"/>
      <c r="G50" s="104"/>
      <c r="H50" s="87"/>
      <c r="I50" s="87"/>
    </row>
    <row r="51" spans="1:9" hidden="1" x14ac:dyDescent="0.45">
      <c r="A51" s="87"/>
      <c r="B51" s="87"/>
      <c r="C51" s="87"/>
      <c r="D51" s="87"/>
      <c r="E51" s="105" t="s">
        <v>77</v>
      </c>
      <c r="F51" s="105"/>
      <c r="G51" s="105"/>
      <c r="H51" s="87"/>
      <c r="I51" s="87"/>
    </row>
    <row r="52" spans="1:9" hidden="1" x14ac:dyDescent="0.45">
      <c r="A52" s="87"/>
      <c r="B52" s="87"/>
      <c r="C52" s="87"/>
      <c r="D52" s="87"/>
      <c r="E52" s="103" t="s">
        <v>42</v>
      </c>
      <c r="F52" s="104"/>
      <c r="G52" s="104"/>
      <c r="H52" s="87"/>
      <c r="I52" s="87"/>
    </row>
    <row r="53" spans="1:9" ht="30.75" customHeight="1" thickBot="1" x14ac:dyDescent="0.55000000000000004">
      <c r="A53" s="380" t="s">
        <v>78</v>
      </c>
      <c r="B53" s="381"/>
      <c r="C53" s="381"/>
      <c r="D53" s="381"/>
      <c r="E53" s="381"/>
      <c r="F53" s="381"/>
      <c r="G53" s="381"/>
      <c r="H53" s="381"/>
      <c r="I53" s="382"/>
    </row>
  </sheetData>
  <mergeCells count="32">
    <mergeCell ref="A53:I53"/>
    <mergeCell ref="A19:C19"/>
    <mergeCell ref="A33:C33"/>
    <mergeCell ref="A35:C35"/>
    <mergeCell ref="A34:C34"/>
    <mergeCell ref="A24:C24"/>
    <mergeCell ref="B25:C25"/>
    <mergeCell ref="B29:C29"/>
    <mergeCell ref="A17:C17"/>
    <mergeCell ref="A18:C18"/>
    <mergeCell ref="A27:C27"/>
    <mergeCell ref="A31:C31"/>
    <mergeCell ref="A38:C38"/>
    <mergeCell ref="A20:C20"/>
    <mergeCell ref="A21:C21"/>
    <mergeCell ref="A22:C22"/>
    <mergeCell ref="A23:C23"/>
    <mergeCell ref="A26:C26"/>
    <mergeCell ref="A30:C30"/>
    <mergeCell ref="A37:C37"/>
    <mergeCell ref="A32:C32"/>
    <mergeCell ref="A15:I15"/>
    <mergeCell ref="A6:I6"/>
    <mergeCell ref="A7:I7"/>
    <mergeCell ref="A8:I8"/>
    <mergeCell ref="C10:D10"/>
    <mergeCell ref="C11:D11"/>
    <mergeCell ref="C12:D12"/>
    <mergeCell ref="C13:D13"/>
    <mergeCell ref="F10:I10"/>
    <mergeCell ref="F12:I12"/>
    <mergeCell ref="F13:I13"/>
  </mergeCells>
  <conditionalFormatting sqref="I40:I41">
    <cfRule type="cellIs" dxfId="9" priority="6" operator="lessThan">
      <formula>$I$39</formula>
    </cfRule>
  </conditionalFormatting>
  <conditionalFormatting sqref="I40:I41">
    <cfRule type="cellIs" dxfId="8" priority="3" operator="greaterThan">
      <formula>0.2199</formula>
    </cfRule>
    <cfRule type="cellIs" dxfId="7" priority="4" operator="lessThan">
      <formula>0.22</formula>
    </cfRule>
    <cfRule type="cellIs" priority="5" operator="lessThan">
      <formula>0.2</formula>
    </cfRule>
  </conditionalFormatting>
  <pageMargins left="0" right="0.25" top="0" bottom="0.75" header="0.3" footer="0.3"/>
  <pageSetup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4"/>
  <sheetViews>
    <sheetView topLeftCell="A4" zoomScale="90" zoomScaleNormal="90" workbookViewId="0">
      <selection activeCell="F17" sqref="F17"/>
    </sheetView>
  </sheetViews>
  <sheetFormatPr defaultColWidth="9.1328125" defaultRowHeight="14.25" x14ac:dyDescent="0.45"/>
  <cols>
    <col min="1" max="1" width="9.1328125" style="48"/>
    <col min="2" max="2" width="2.1328125" style="48" customWidth="1"/>
    <col min="3" max="3" width="29.3984375" style="48" customWidth="1"/>
    <col min="4" max="4" width="26.73046875" style="48" customWidth="1"/>
    <col min="5" max="5" width="7.3984375" style="48" customWidth="1"/>
    <col min="6" max="6" width="11" style="48" customWidth="1"/>
    <col min="7" max="7" width="9.1328125" style="48"/>
    <col min="8" max="8" width="15.86328125" style="48" customWidth="1"/>
    <col min="9" max="9" width="16.86328125" style="48" customWidth="1"/>
    <col min="10" max="10" width="13.59765625" style="48" customWidth="1"/>
    <col min="11" max="11" width="30.73046875" style="48" customWidth="1"/>
    <col min="12" max="12" width="13.73046875" style="48" customWidth="1"/>
    <col min="13" max="13" width="15.86328125" style="48" customWidth="1"/>
    <col min="14" max="14" width="17.3984375" style="48" hidden="1" customWidth="1"/>
    <col min="15" max="15" width="15.59765625" style="48" customWidth="1"/>
    <col min="16" max="16384" width="9.1328125" style="48"/>
  </cols>
  <sheetData>
    <row r="1" spans="1:19" x14ac:dyDescent="0.45">
      <c r="A1" s="87"/>
      <c r="B1" s="87"/>
      <c r="C1" s="87"/>
      <c r="D1" s="87"/>
      <c r="E1" s="87"/>
      <c r="F1" s="87"/>
      <c r="G1" s="87"/>
      <c r="H1" s="87"/>
      <c r="I1" s="87"/>
      <c r="J1" s="87"/>
      <c r="K1" s="87"/>
      <c r="L1" s="87"/>
    </row>
    <row r="2" spans="1:19" x14ac:dyDescent="0.45">
      <c r="A2" s="87"/>
      <c r="B2" s="87"/>
      <c r="C2" s="87"/>
      <c r="D2" s="87"/>
      <c r="E2" s="87"/>
      <c r="F2" s="87"/>
      <c r="G2" s="87"/>
      <c r="H2" s="87"/>
      <c r="I2" s="87"/>
      <c r="J2" s="87"/>
      <c r="K2" s="87"/>
      <c r="L2" s="87"/>
    </row>
    <row r="3" spans="1:19" x14ac:dyDescent="0.45">
      <c r="A3" s="87"/>
      <c r="B3" s="87"/>
      <c r="C3" s="87"/>
      <c r="D3" s="87"/>
      <c r="E3" s="87"/>
      <c r="F3" s="87"/>
      <c r="G3" s="87"/>
      <c r="H3" s="87"/>
      <c r="I3" s="108"/>
      <c r="J3" s="87"/>
      <c r="K3" s="87"/>
      <c r="L3" s="87" t="s">
        <v>79</v>
      </c>
    </row>
    <row r="4" spans="1:19" x14ac:dyDescent="0.45">
      <c r="A4" s="87"/>
      <c r="B4" s="87"/>
      <c r="C4" s="339" t="s">
        <v>80</v>
      </c>
      <c r="D4" s="339"/>
      <c r="E4" s="339"/>
      <c r="F4" s="339"/>
      <c r="G4" s="339"/>
      <c r="H4" s="339"/>
      <c r="I4" s="339"/>
      <c r="J4" s="339"/>
      <c r="K4" s="339"/>
      <c r="L4" s="339"/>
    </row>
    <row r="5" spans="1:19" x14ac:dyDescent="0.45">
      <c r="A5" s="87"/>
      <c r="B5" s="87"/>
      <c r="C5" s="339" t="s">
        <v>254</v>
      </c>
      <c r="D5" s="339"/>
      <c r="E5" s="339"/>
      <c r="F5" s="339"/>
      <c r="G5" s="339"/>
      <c r="H5" s="339"/>
      <c r="I5" s="339"/>
      <c r="J5" s="339"/>
      <c r="K5" s="339"/>
      <c r="L5" s="339"/>
    </row>
    <row r="6" spans="1:19" x14ac:dyDescent="0.45">
      <c r="A6" s="87"/>
      <c r="B6" s="87"/>
      <c r="C6" s="339" t="s">
        <v>81</v>
      </c>
      <c r="D6" s="339"/>
      <c r="E6" s="339"/>
      <c r="F6" s="339"/>
      <c r="G6" s="339"/>
      <c r="H6" s="339"/>
      <c r="I6" s="339"/>
      <c r="J6" s="339"/>
      <c r="K6" s="339"/>
      <c r="L6" s="339"/>
    </row>
    <row r="7" spans="1:19" x14ac:dyDescent="0.45">
      <c r="A7" s="87"/>
      <c r="B7" s="87"/>
      <c r="C7" s="87"/>
      <c r="D7" s="87"/>
      <c r="E7" s="87"/>
      <c r="F7" s="87"/>
      <c r="G7" s="87"/>
      <c r="H7" s="87"/>
      <c r="I7" s="87"/>
      <c r="J7" s="87"/>
      <c r="K7" s="87"/>
      <c r="L7" s="87"/>
    </row>
    <row r="8" spans="1:19" x14ac:dyDescent="0.45">
      <c r="A8" s="108"/>
      <c r="B8" s="108"/>
      <c r="C8" s="108" t="s">
        <v>82</v>
      </c>
      <c r="D8" s="56">
        <f>'Budget Recap Form 1A'!C10</f>
        <v>0</v>
      </c>
      <c r="E8" s="54"/>
      <c r="F8" s="54"/>
      <c r="G8" s="54"/>
      <c r="H8" s="108"/>
      <c r="I8" s="108" t="s">
        <v>83</v>
      </c>
      <c r="J8" s="55">
        <f>'Budget Recap Form 1A'!F10</f>
        <v>0</v>
      </c>
      <c r="K8" s="60"/>
      <c r="L8" s="55"/>
      <c r="M8" s="52"/>
      <c r="N8" s="52"/>
      <c r="O8" s="52"/>
      <c r="P8" s="52"/>
      <c r="Q8" s="52"/>
      <c r="R8" s="52"/>
      <c r="S8" s="52"/>
    </row>
    <row r="9" spans="1:19" ht="6.75" customHeight="1" x14ac:dyDescent="0.45">
      <c r="A9" s="108"/>
      <c r="B9" s="108"/>
      <c r="C9" s="108"/>
      <c r="D9" s="108"/>
      <c r="E9" s="108"/>
      <c r="F9" s="108"/>
      <c r="G9" s="108"/>
      <c r="H9" s="108"/>
      <c r="I9" s="108"/>
      <c r="J9" s="108"/>
      <c r="K9" s="87"/>
      <c r="L9" s="108"/>
      <c r="M9" s="52"/>
      <c r="N9" s="52"/>
      <c r="O9" s="52"/>
      <c r="P9" s="52"/>
      <c r="Q9" s="52"/>
      <c r="R9" s="52"/>
      <c r="S9" s="52"/>
    </row>
    <row r="10" spans="1:19" x14ac:dyDescent="0.45">
      <c r="A10" s="108"/>
      <c r="B10" s="108"/>
      <c r="C10" s="108" t="s">
        <v>84</v>
      </c>
      <c r="D10" s="56">
        <f>'Budget Recap Form 1A'!C12</f>
        <v>0</v>
      </c>
      <c r="E10" s="54"/>
      <c r="F10" s="54"/>
      <c r="G10" s="54"/>
      <c r="H10" s="108"/>
      <c r="I10" s="108" t="s">
        <v>85</v>
      </c>
      <c r="J10" s="60">
        <f>'Budget Recap Form 1A'!F13</f>
        <v>0</v>
      </c>
      <c r="K10" s="60"/>
      <c r="L10" s="60"/>
      <c r="M10" s="52"/>
      <c r="N10" s="52"/>
      <c r="O10" s="52"/>
      <c r="P10" s="52"/>
      <c r="Q10" s="52"/>
      <c r="R10" s="52"/>
      <c r="S10" s="52"/>
    </row>
    <row r="11" spans="1:19" x14ac:dyDescent="0.45">
      <c r="A11" s="108"/>
      <c r="B11" s="108"/>
      <c r="C11" s="108"/>
      <c r="D11" s="108"/>
      <c r="E11" s="108" t="s">
        <v>86</v>
      </c>
      <c r="F11" s="108" t="s">
        <v>256</v>
      </c>
      <c r="G11" s="108"/>
      <c r="H11" s="108"/>
      <c r="I11" s="108"/>
      <c r="J11" s="108"/>
      <c r="K11" s="109"/>
      <c r="L11" s="109"/>
      <c r="M11" s="52"/>
      <c r="N11" s="52"/>
      <c r="O11" s="59"/>
      <c r="P11" s="59"/>
      <c r="Q11" s="59"/>
      <c r="R11" s="52"/>
      <c r="S11" s="52"/>
    </row>
    <row r="12" spans="1:19" x14ac:dyDescent="0.45">
      <c r="A12" s="108"/>
      <c r="B12" s="108"/>
      <c r="C12" s="272" t="s">
        <v>19</v>
      </c>
      <c r="D12" s="272" t="s">
        <v>20</v>
      </c>
      <c r="E12" s="272" t="s">
        <v>21</v>
      </c>
      <c r="F12" s="272" t="s">
        <v>22</v>
      </c>
      <c r="G12" s="272" t="s">
        <v>23</v>
      </c>
      <c r="H12" s="272" t="s">
        <v>47</v>
      </c>
      <c r="I12" s="273" t="s">
        <v>87</v>
      </c>
      <c r="J12" s="274"/>
      <c r="K12" s="409" t="s">
        <v>88</v>
      </c>
      <c r="L12" s="355"/>
      <c r="M12" s="275" t="s">
        <v>89</v>
      </c>
      <c r="N12" s="289" t="s">
        <v>90</v>
      </c>
      <c r="O12" s="285"/>
      <c r="P12" s="59"/>
      <c r="Q12" s="59"/>
      <c r="R12" s="52"/>
      <c r="S12" s="52"/>
    </row>
    <row r="13" spans="1:19" x14ac:dyDescent="0.45">
      <c r="A13" s="108"/>
      <c r="B13" s="108"/>
      <c r="C13" s="111"/>
      <c r="D13" s="111"/>
      <c r="E13" s="111"/>
      <c r="F13" s="111"/>
      <c r="G13" s="111"/>
      <c r="H13" s="111"/>
      <c r="I13" s="246" t="s">
        <v>91</v>
      </c>
      <c r="J13" s="112"/>
      <c r="K13" s="113"/>
      <c r="L13" s="114"/>
      <c r="M13" s="247"/>
      <c r="N13" s="292"/>
      <c r="O13" s="280"/>
      <c r="P13" s="59"/>
      <c r="Q13" s="59"/>
      <c r="R13" s="52"/>
      <c r="S13" s="52"/>
    </row>
    <row r="14" spans="1:19" ht="45" customHeight="1" x14ac:dyDescent="0.45">
      <c r="A14" s="108"/>
      <c r="B14" s="108"/>
      <c r="C14" s="134" t="s">
        <v>92</v>
      </c>
      <c r="D14" s="134" t="s">
        <v>93</v>
      </c>
      <c r="E14" s="135" t="s">
        <v>94</v>
      </c>
      <c r="F14" s="135" t="s">
        <v>95</v>
      </c>
      <c r="G14" s="135" t="s">
        <v>96</v>
      </c>
      <c r="H14" s="135" t="s">
        <v>97</v>
      </c>
      <c r="I14" s="136" t="s">
        <v>98</v>
      </c>
      <c r="J14" s="136" t="s">
        <v>260</v>
      </c>
      <c r="K14" s="407" t="s">
        <v>99</v>
      </c>
      <c r="L14" s="408"/>
      <c r="M14" s="248" t="s">
        <v>100</v>
      </c>
      <c r="N14" s="248" t="s">
        <v>48</v>
      </c>
      <c r="O14" s="280"/>
      <c r="P14" s="59"/>
      <c r="Q14" s="59"/>
      <c r="R14" s="52"/>
      <c r="S14" s="52"/>
    </row>
    <row r="15" spans="1:19" ht="28.5" customHeight="1" x14ac:dyDescent="0.45">
      <c r="A15" s="108"/>
      <c r="B15" s="108"/>
      <c r="C15" s="232"/>
      <c r="D15" s="232"/>
      <c r="E15" s="232"/>
      <c r="F15" s="201"/>
      <c r="G15" s="233"/>
      <c r="H15" s="78">
        <f t="shared" ref="H15:H25" si="0">ROUND(E15*F15*G15,0)</f>
        <v>0</v>
      </c>
      <c r="I15" s="201"/>
      <c r="J15" s="201"/>
      <c r="K15" s="401"/>
      <c r="L15" s="402"/>
      <c r="M15" s="270">
        <v>0</v>
      </c>
      <c r="N15" s="201">
        <v>0</v>
      </c>
      <c r="O15" s="59"/>
      <c r="P15" s="59"/>
      <c r="Q15" s="59"/>
      <c r="R15" s="52"/>
      <c r="S15" s="52"/>
    </row>
    <row r="16" spans="1:19" ht="34.5" customHeight="1" x14ac:dyDescent="0.45">
      <c r="A16" s="108"/>
      <c r="B16" s="108"/>
      <c r="C16" s="232"/>
      <c r="D16" s="232"/>
      <c r="E16" s="232"/>
      <c r="F16" s="201"/>
      <c r="G16" s="233"/>
      <c r="H16" s="78">
        <f t="shared" si="0"/>
        <v>0</v>
      </c>
      <c r="I16" s="201"/>
      <c r="J16" s="201"/>
      <c r="K16" s="401"/>
      <c r="L16" s="402"/>
      <c r="M16" s="270">
        <v>0</v>
      </c>
      <c r="N16" s="201">
        <v>0</v>
      </c>
      <c r="O16" s="59"/>
      <c r="P16" s="59"/>
      <c r="Q16" s="59"/>
      <c r="R16" s="52"/>
      <c r="S16" s="52"/>
    </row>
    <row r="17" spans="1:19" ht="28.5" customHeight="1" x14ac:dyDescent="0.45">
      <c r="A17" s="108"/>
      <c r="B17" s="108"/>
      <c r="C17" s="232"/>
      <c r="D17" s="232"/>
      <c r="E17" s="232"/>
      <c r="F17" s="201"/>
      <c r="G17" s="233"/>
      <c r="H17" s="78">
        <f t="shared" si="0"/>
        <v>0</v>
      </c>
      <c r="I17" s="201"/>
      <c r="J17" s="201"/>
      <c r="K17" s="401"/>
      <c r="L17" s="402"/>
      <c r="M17" s="270">
        <v>0</v>
      </c>
      <c r="N17" s="201">
        <v>0</v>
      </c>
      <c r="O17" s="59"/>
      <c r="P17" s="59"/>
      <c r="Q17" s="59"/>
      <c r="R17" s="52"/>
      <c r="S17" s="52"/>
    </row>
    <row r="18" spans="1:19" ht="28.5" customHeight="1" x14ac:dyDescent="0.45">
      <c r="A18" s="108"/>
      <c r="B18" s="108"/>
      <c r="C18" s="232"/>
      <c r="D18" s="232"/>
      <c r="E18" s="232"/>
      <c r="F18" s="201"/>
      <c r="G18" s="233"/>
      <c r="H18" s="78">
        <f t="shared" si="0"/>
        <v>0</v>
      </c>
      <c r="I18" s="201"/>
      <c r="J18" s="201"/>
      <c r="K18" s="401"/>
      <c r="L18" s="402"/>
      <c r="M18" s="270">
        <v>0</v>
      </c>
      <c r="N18" s="201">
        <v>0</v>
      </c>
      <c r="O18" s="59"/>
      <c r="P18" s="59"/>
      <c r="Q18" s="59"/>
      <c r="R18" s="52"/>
      <c r="S18" s="52"/>
    </row>
    <row r="19" spans="1:19" ht="28.5" customHeight="1" x14ac:dyDescent="0.45">
      <c r="A19" s="108"/>
      <c r="B19" s="108"/>
      <c r="C19" s="232"/>
      <c r="D19" s="232"/>
      <c r="E19" s="232"/>
      <c r="F19" s="201"/>
      <c r="G19" s="233"/>
      <c r="H19" s="78">
        <f t="shared" si="0"/>
        <v>0</v>
      </c>
      <c r="I19" s="201"/>
      <c r="J19" s="201"/>
      <c r="K19" s="401"/>
      <c r="L19" s="402"/>
      <c r="M19" s="270">
        <v>0</v>
      </c>
      <c r="N19" s="201">
        <v>0</v>
      </c>
      <c r="O19" s="59"/>
      <c r="P19" s="59"/>
      <c r="Q19" s="59"/>
      <c r="R19" s="52"/>
      <c r="S19" s="52"/>
    </row>
    <row r="20" spans="1:19" ht="28.5" customHeight="1" x14ac:dyDescent="0.45">
      <c r="A20" s="108"/>
      <c r="B20" s="108"/>
      <c r="C20" s="232"/>
      <c r="D20" s="232"/>
      <c r="E20" s="232"/>
      <c r="F20" s="201"/>
      <c r="G20" s="233"/>
      <c r="H20" s="78">
        <f t="shared" si="0"/>
        <v>0</v>
      </c>
      <c r="I20" s="201"/>
      <c r="J20" s="201"/>
      <c r="K20" s="401"/>
      <c r="L20" s="402"/>
      <c r="M20" s="270">
        <v>0</v>
      </c>
      <c r="N20" s="201">
        <v>0</v>
      </c>
      <c r="O20" s="59"/>
      <c r="P20" s="59"/>
      <c r="Q20" s="59"/>
      <c r="R20" s="52"/>
      <c r="S20" s="52"/>
    </row>
    <row r="21" spans="1:19" ht="28.5" customHeight="1" x14ac:dyDescent="0.45">
      <c r="A21" s="108"/>
      <c r="B21" s="108"/>
      <c r="C21" s="232"/>
      <c r="D21" s="232"/>
      <c r="E21" s="232"/>
      <c r="F21" s="201"/>
      <c r="G21" s="233"/>
      <c r="H21" s="78">
        <f t="shared" si="0"/>
        <v>0</v>
      </c>
      <c r="I21" s="201"/>
      <c r="J21" s="201"/>
      <c r="K21" s="401"/>
      <c r="L21" s="402"/>
      <c r="M21" s="270">
        <v>0</v>
      </c>
      <c r="N21" s="201">
        <v>0</v>
      </c>
      <c r="O21" s="59"/>
      <c r="P21" s="59"/>
      <c r="Q21" s="59"/>
      <c r="R21" s="52"/>
      <c r="S21" s="52"/>
    </row>
    <row r="22" spans="1:19" ht="28.5" customHeight="1" x14ac:dyDescent="0.45">
      <c r="A22" s="108"/>
      <c r="B22" s="108"/>
      <c r="C22" s="232"/>
      <c r="D22" s="232"/>
      <c r="E22" s="232"/>
      <c r="F22" s="201"/>
      <c r="G22" s="233"/>
      <c r="H22" s="78">
        <f t="shared" si="0"/>
        <v>0</v>
      </c>
      <c r="I22" s="201"/>
      <c r="J22" s="201"/>
      <c r="K22" s="401"/>
      <c r="L22" s="402"/>
      <c r="M22" s="270">
        <v>0</v>
      </c>
      <c r="N22" s="201">
        <v>0</v>
      </c>
      <c r="O22" s="59"/>
      <c r="P22" s="59"/>
      <c r="Q22" s="59"/>
      <c r="R22" s="52"/>
      <c r="S22" s="52"/>
    </row>
    <row r="23" spans="1:19" ht="28.5" customHeight="1" x14ac:dyDescent="0.45">
      <c r="A23" s="108"/>
      <c r="B23" s="108"/>
      <c r="C23" s="232"/>
      <c r="D23" s="232"/>
      <c r="E23" s="232"/>
      <c r="F23" s="201"/>
      <c r="G23" s="233"/>
      <c r="H23" s="78">
        <f t="shared" si="0"/>
        <v>0</v>
      </c>
      <c r="I23" s="201"/>
      <c r="J23" s="234"/>
      <c r="K23" s="401"/>
      <c r="L23" s="402"/>
      <c r="M23" s="270">
        <v>0</v>
      </c>
      <c r="N23" s="201">
        <v>0</v>
      </c>
      <c r="O23" s="59"/>
      <c r="P23" s="59"/>
      <c r="Q23" s="59"/>
      <c r="R23" s="52"/>
      <c r="S23" s="52"/>
    </row>
    <row r="24" spans="1:19" ht="28.5" customHeight="1" x14ac:dyDescent="0.45">
      <c r="A24" s="108"/>
      <c r="B24" s="108"/>
      <c r="C24" s="232"/>
      <c r="D24" s="232"/>
      <c r="E24" s="232"/>
      <c r="F24" s="201"/>
      <c r="G24" s="233"/>
      <c r="H24" s="78">
        <f t="shared" si="0"/>
        <v>0</v>
      </c>
      <c r="I24" s="201"/>
      <c r="J24" s="201"/>
      <c r="K24" s="401"/>
      <c r="L24" s="402"/>
      <c r="M24" s="270">
        <v>0</v>
      </c>
      <c r="N24" s="201">
        <v>0</v>
      </c>
      <c r="O24" s="59"/>
      <c r="P24" s="59"/>
      <c r="Q24" s="59"/>
      <c r="R24" s="52"/>
      <c r="S24" s="52"/>
    </row>
    <row r="25" spans="1:19" ht="28.5" customHeight="1" x14ac:dyDescent="0.45">
      <c r="A25" s="108"/>
      <c r="B25" s="108"/>
      <c r="C25" s="232"/>
      <c r="D25" s="232"/>
      <c r="E25" s="232"/>
      <c r="F25" s="201"/>
      <c r="G25" s="233"/>
      <c r="H25" s="78">
        <f t="shared" si="0"/>
        <v>0</v>
      </c>
      <c r="I25" s="235"/>
      <c r="J25" s="235"/>
      <c r="K25" s="401"/>
      <c r="L25" s="402"/>
      <c r="M25" s="270">
        <v>0</v>
      </c>
      <c r="N25" s="201">
        <v>0</v>
      </c>
      <c r="O25" s="59"/>
      <c r="P25" s="59"/>
      <c r="Q25" s="59"/>
      <c r="R25" s="52"/>
      <c r="S25" s="52"/>
    </row>
    <row r="26" spans="1:19" ht="24.75" customHeight="1" thickBot="1" x14ac:dyDescent="0.5">
      <c r="A26" s="108"/>
      <c r="B26" s="108"/>
      <c r="C26" s="309" t="s">
        <v>101</v>
      </c>
      <c r="D26" s="115"/>
      <c r="E26" s="115"/>
      <c r="F26" s="115"/>
      <c r="G26" s="115"/>
      <c r="H26" s="78">
        <f>+'Personnel 2A'!H35</f>
        <v>0</v>
      </c>
      <c r="I26" s="78">
        <f>+'Personnel 2A'!I35</f>
        <v>0</v>
      </c>
      <c r="J26" s="78">
        <f>+'Personnel 2A'!J35</f>
        <v>0</v>
      </c>
      <c r="K26" s="398"/>
      <c r="L26" s="399"/>
      <c r="M26" s="270">
        <f>+'Personnel 2A'!M35</f>
        <v>0</v>
      </c>
      <c r="N26" s="303">
        <f>+'Personnel 2A'!N35</f>
        <v>0</v>
      </c>
      <c r="O26" s="286"/>
      <c r="P26" s="59"/>
      <c r="Q26" s="59"/>
      <c r="R26" s="52"/>
      <c r="S26" s="52"/>
    </row>
    <row r="27" spans="1:19" ht="23.25" customHeight="1" thickBot="1" x14ac:dyDescent="0.5">
      <c r="A27" s="108"/>
      <c r="B27" s="108"/>
      <c r="C27" s="80" t="s">
        <v>102</v>
      </c>
      <c r="D27" s="115"/>
      <c r="E27" s="115"/>
      <c r="F27" s="115"/>
      <c r="G27" s="249"/>
      <c r="H27" s="117">
        <f>ROUND(SUM(H15:H26),0)</f>
        <v>0</v>
      </c>
      <c r="I27" s="117">
        <f>ROUND(SUM(I15:I26),0)</f>
        <v>0</v>
      </c>
      <c r="J27" s="117">
        <f>ROUND(SUM(J15:J26),0)</f>
        <v>0</v>
      </c>
      <c r="K27" s="400"/>
      <c r="L27" s="399"/>
      <c r="M27" s="271">
        <f>ROUND(SUM(M15:M26),0)</f>
        <v>0</v>
      </c>
      <c r="N27" s="290">
        <f>ROUND(SUM(N15:N26),0)</f>
        <v>0</v>
      </c>
      <c r="O27" s="287"/>
      <c r="P27" s="59"/>
      <c r="Q27" s="59"/>
      <c r="R27" s="52"/>
      <c r="S27" s="52"/>
    </row>
    <row r="28" spans="1:19" x14ac:dyDescent="0.45">
      <c r="A28" s="87"/>
      <c r="B28" s="87"/>
      <c r="C28" s="118" t="s">
        <v>103</v>
      </c>
      <c r="D28" s="87"/>
      <c r="E28" s="87"/>
      <c r="F28" s="87"/>
      <c r="G28" s="87"/>
      <c r="H28" s="119"/>
      <c r="I28" s="120" t="s">
        <v>91</v>
      </c>
      <c r="J28" s="121"/>
      <c r="K28" s="122"/>
      <c r="L28" s="123"/>
      <c r="O28" s="280"/>
      <c r="P28" s="58"/>
      <c r="Q28" s="58"/>
    </row>
    <row r="29" spans="1:19" ht="26.65" x14ac:dyDescent="0.45">
      <c r="A29" s="87"/>
      <c r="B29" s="87"/>
      <c r="C29" s="124" t="s">
        <v>104</v>
      </c>
      <c r="D29" s="125"/>
      <c r="E29" s="125"/>
      <c r="F29" s="125"/>
      <c r="G29" s="316"/>
      <c r="H29" s="126" t="s">
        <v>105</v>
      </c>
      <c r="I29" s="127" t="s">
        <v>106</v>
      </c>
      <c r="J29" s="127" t="s">
        <v>107</v>
      </c>
      <c r="K29" s="403" t="s">
        <v>108</v>
      </c>
      <c r="L29" s="404"/>
      <c r="M29" s="279" t="s">
        <v>100</v>
      </c>
      <c r="N29" s="291" t="s">
        <v>48</v>
      </c>
      <c r="O29" s="288"/>
      <c r="P29" s="58"/>
      <c r="Q29" s="58"/>
    </row>
    <row r="30" spans="1:19" ht="22.5" customHeight="1" x14ac:dyDescent="0.45">
      <c r="A30" s="87"/>
      <c r="B30" s="87"/>
      <c r="C30" s="116" t="s">
        <v>109</v>
      </c>
      <c r="D30" s="128"/>
      <c r="E30" s="128"/>
      <c r="F30" s="128"/>
      <c r="G30" s="129"/>
      <c r="H30" s="78">
        <f>ROUND(H27*0.062,0)</f>
        <v>0</v>
      </c>
      <c r="I30" s="201">
        <f>ROUND(I27*0.062,0)</f>
        <v>0</v>
      </c>
      <c r="J30" s="201">
        <f>ROUND(J27*0.062,0)</f>
        <v>0</v>
      </c>
      <c r="K30" s="393" t="s">
        <v>110</v>
      </c>
      <c r="L30" s="394"/>
      <c r="M30" s="270">
        <f>ROUND(M27*0.062,0)</f>
        <v>0</v>
      </c>
      <c r="N30" s="201">
        <f>ROUND(N27*0.062,0)</f>
        <v>0</v>
      </c>
      <c r="O30" s="58"/>
      <c r="P30" s="58"/>
      <c r="Q30" s="58"/>
    </row>
    <row r="31" spans="1:19" ht="22.5" customHeight="1" x14ac:dyDescent="0.45">
      <c r="A31" s="87"/>
      <c r="B31" s="87"/>
      <c r="C31" s="130" t="s">
        <v>111</v>
      </c>
      <c r="D31" s="109"/>
      <c r="E31" s="109"/>
      <c r="F31" s="109"/>
      <c r="G31" s="131"/>
      <c r="H31" s="132">
        <f>ROUND(H27*0.0145,0)</f>
        <v>0</v>
      </c>
      <c r="I31" s="236">
        <f>ROUND(I27*0.0145,0)</f>
        <v>0</v>
      </c>
      <c r="J31" s="236">
        <f>ROUND(J27*0.0145,0)</f>
        <v>0</v>
      </c>
      <c r="K31" s="393" t="s">
        <v>112</v>
      </c>
      <c r="L31" s="394"/>
      <c r="M31" s="276">
        <f>ROUND(M27*0.0145,0)</f>
        <v>0</v>
      </c>
      <c r="N31" s="236">
        <f>ROUND(N27*0.0145,0)</f>
        <v>0</v>
      </c>
      <c r="O31" s="58"/>
      <c r="P31" s="58"/>
      <c r="Q31" s="58"/>
    </row>
    <row r="32" spans="1:19" ht="22.5" customHeight="1" x14ac:dyDescent="0.45">
      <c r="A32" s="87"/>
      <c r="B32" s="87"/>
      <c r="C32" s="116" t="s">
        <v>113</v>
      </c>
      <c r="D32" s="128"/>
      <c r="E32" s="128"/>
      <c r="F32" s="128"/>
      <c r="G32" s="129"/>
      <c r="H32" s="201">
        <v>0</v>
      </c>
      <c r="I32" s="201">
        <v>0</v>
      </c>
      <c r="J32" s="201">
        <v>0</v>
      </c>
      <c r="K32" s="395" t="s">
        <v>114</v>
      </c>
      <c r="L32" s="396"/>
      <c r="M32" s="277">
        <v>0</v>
      </c>
      <c r="N32" s="250">
        <v>0</v>
      </c>
      <c r="O32" s="58"/>
      <c r="P32" s="58"/>
      <c r="Q32" s="58"/>
    </row>
    <row r="33" spans="1:17" ht="22.5" customHeight="1" x14ac:dyDescent="0.45">
      <c r="A33" s="87"/>
      <c r="B33" s="87"/>
      <c r="C33" s="116" t="s">
        <v>115</v>
      </c>
      <c r="D33" s="128"/>
      <c r="E33" s="128"/>
      <c r="F33" s="128"/>
      <c r="G33" s="129"/>
      <c r="H33" s="201">
        <v>0</v>
      </c>
      <c r="I33" s="201">
        <v>0</v>
      </c>
      <c r="J33" s="201">
        <v>0</v>
      </c>
      <c r="K33" s="395" t="s">
        <v>116</v>
      </c>
      <c r="L33" s="396"/>
      <c r="M33" s="277">
        <v>0</v>
      </c>
      <c r="N33" s="250">
        <v>0</v>
      </c>
      <c r="O33" s="58"/>
      <c r="P33" s="58"/>
      <c r="Q33" s="58"/>
    </row>
    <row r="34" spans="1:17" ht="22.5" customHeight="1" x14ac:dyDescent="0.45">
      <c r="A34" s="87"/>
      <c r="B34" s="87"/>
      <c r="C34" s="116" t="s">
        <v>117</v>
      </c>
      <c r="D34" s="405" t="s">
        <v>118</v>
      </c>
      <c r="E34" s="405"/>
      <c r="F34" s="405"/>
      <c r="G34" s="406"/>
      <c r="H34" s="201">
        <v>0</v>
      </c>
      <c r="I34" s="201">
        <v>0</v>
      </c>
      <c r="J34" s="201">
        <v>0</v>
      </c>
      <c r="K34" s="395" t="s">
        <v>119</v>
      </c>
      <c r="L34" s="396"/>
      <c r="M34" s="277">
        <v>0</v>
      </c>
      <c r="N34" s="250">
        <v>0</v>
      </c>
      <c r="O34" s="58"/>
      <c r="P34" s="58"/>
      <c r="Q34" s="58"/>
    </row>
    <row r="35" spans="1:17" ht="22.5" customHeight="1" x14ac:dyDescent="0.45">
      <c r="A35" s="87"/>
      <c r="B35" s="87"/>
      <c r="C35" s="116" t="s">
        <v>120</v>
      </c>
      <c r="D35" s="405" t="s">
        <v>118</v>
      </c>
      <c r="E35" s="405"/>
      <c r="F35" s="405"/>
      <c r="G35" s="406"/>
      <c r="H35" s="201">
        <v>0</v>
      </c>
      <c r="I35" s="201">
        <v>0</v>
      </c>
      <c r="J35" s="201">
        <v>0</v>
      </c>
      <c r="K35" s="395" t="s">
        <v>121</v>
      </c>
      <c r="L35" s="396"/>
      <c r="M35" s="277">
        <v>0</v>
      </c>
      <c r="N35" s="250">
        <v>0</v>
      </c>
      <c r="O35" s="58"/>
      <c r="P35" s="58"/>
      <c r="Q35" s="58"/>
    </row>
    <row r="36" spans="1:17" ht="22.5" customHeight="1" thickBot="1" x14ac:dyDescent="0.5">
      <c r="A36" s="87"/>
      <c r="B36" s="87"/>
      <c r="C36" s="116" t="s">
        <v>122</v>
      </c>
      <c r="D36" s="128"/>
      <c r="E36" s="128"/>
      <c r="F36" s="128"/>
      <c r="G36" s="129"/>
      <c r="H36" s="133">
        <f>ROUND(SUM(H30:H35),0)</f>
        <v>0</v>
      </c>
      <c r="I36" s="133">
        <f>ROUND(SUM(I30:I35),0)</f>
        <v>0</v>
      </c>
      <c r="J36" s="133">
        <f>ROUND(SUM(J30:J35),0)</f>
        <v>0</v>
      </c>
      <c r="K36" s="398"/>
      <c r="L36" s="399"/>
      <c r="M36" s="278">
        <f>ROUND(SUM(M30:M35),0)</f>
        <v>0</v>
      </c>
      <c r="N36" s="301">
        <f>ROUND(SUM(N30:N35),0)</f>
        <v>0</v>
      </c>
      <c r="O36" s="287"/>
      <c r="P36" s="58"/>
      <c r="Q36" s="58"/>
    </row>
    <row r="37" spans="1:17" ht="22.5" customHeight="1" thickBot="1" x14ac:dyDescent="0.5">
      <c r="A37" s="87"/>
      <c r="B37" s="87"/>
      <c r="C37" s="81" t="s">
        <v>123</v>
      </c>
      <c r="D37" s="128"/>
      <c r="E37" s="128"/>
      <c r="F37" s="128"/>
      <c r="G37" s="128"/>
      <c r="H37" s="117">
        <f>+H27+H36</f>
        <v>0</v>
      </c>
      <c r="I37" s="117">
        <f>+I27+I36</f>
        <v>0</v>
      </c>
      <c r="J37" s="117">
        <f>+J27+J36</f>
        <v>0</v>
      </c>
      <c r="K37" s="400"/>
      <c r="L37" s="399"/>
      <c r="M37" s="271">
        <f>+M27+M36</f>
        <v>0</v>
      </c>
      <c r="N37" s="290">
        <f>+N27+N36</f>
        <v>0</v>
      </c>
      <c r="O37" s="287"/>
      <c r="P37" s="58"/>
      <c r="Q37" s="58"/>
    </row>
    <row r="38" spans="1:17" x14ac:dyDescent="0.45">
      <c r="C38" s="52"/>
      <c r="D38" s="52"/>
      <c r="E38" s="52"/>
      <c r="F38" s="52"/>
      <c r="G38" s="52"/>
      <c r="H38" s="52"/>
      <c r="I38" s="52"/>
      <c r="J38" s="52"/>
      <c r="K38" s="397"/>
      <c r="L38" s="397"/>
      <c r="M38" s="58"/>
      <c r="O38" s="58"/>
      <c r="P38" s="58"/>
      <c r="Q38" s="58"/>
    </row>
    <row r="39" spans="1:17" x14ac:dyDescent="0.45">
      <c r="C39" s="52"/>
      <c r="D39" s="52"/>
      <c r="E39" s="52"/>
      <c r="F39" s="52"/>
      <c r="G39" s="52"/>
      <c r="H39" s="52"/>
      <c r="I39" s="52"/>
      <c r="J39" s="52"/>
      <c r="K39" s="59"/>
      <c r="L39" s="59"/>
      <c r="M39" s="58"/>
      <c r="O39" s="58"/>
      <c r="P39" s="58"/>
      <c r="Q39" s="58"/>
    </row>
    <row r="40" spans="1:17" x14ac:dyDescent="0.45">
      <c r="C40" s="52"/>
      <c r="D40" s="52"/>
      <c r="E40" s="52"/>
      <c r="F40" s="52"/>
      <c r="G40" s="52"/>
      <c r="H40" s="52"/>
      <c r="I40" s="52"/>
      <c r="J40" s="52"/>
      <c r="K40" s="52"/>
      <c r="L40" s="52"/>
      <c r="O40" s="58"/>
      <c r="P40" s="58"/>
      <c r="Q40" s="58"/>
    </row>
    <row r="41" spans="1:17" x14ac:dyDescent="0.45">
      <c r="C41" s="52"/>
      <c r="D41" s="52"/>
      <c r="E41" s="52"/>
      <c r="F41" s="52"/>
      <c r="G41" s="52"/>
      <c r="H41" s="52"/>
      <c r="I41" s="52"/>
      <c r="J41" s="52"/>
      <c r="K41" s="52"/>
      <c r="L41" s="52"/>
      <c r="O41" s="58"/>
      <c r="P41" s="58"/>
      <c r="Q41" s="58"/>
    </row>
    <row r="42" spans="1:17" x14ac:dyDescent="0.45">
      <c r="C42" s="52"/>
      <c r="D42" s="52"/>
      <c r="E42" s="52"/>
      <c r="F42" s="52"/>
      <c r="G42" s="52"/>
      <c r="H42" s="52"/>
      <c r="I42" s="52"/>
      <c r="J42" s="52"/>
      <c r="K42" s="52"/>
      <c r="L42" s="52"/>
      <c r="O42" s="58"/>
      <c r="P42" s="58"/>
      <c r="Q42" s="58"/>
    </row>
    <row r="43" spans="1:17" x14ac:dyDescent="0.45">
      <c r="C43" s="52"/>
      <c r="D43" s="52"/>
      <c r="E43" s="52"/>
      <c r="F43" s="52"/>
      <c r="G43" s="52"/>
      <c r="H43" s="52"/>
      <c r="I43" s="52"/>
      <c r="J43" s="52"/>
      <c r="K43" s="52"/>
      <c r="L43" s="52"/>
    </row>
    <row r="44" spans="1:17" x14ac:dyDescent="0.45">
      <c r="C44" s="52"/>
      <c r="D44" s="52"/>
      <c r="E44" s="52"/>
      <c r="F44" s="52"/>
      <c r="G44" s="52"/>
      <c r="H44" s="52"/>
      <c r="I44" s="52"/>
      <c r="J44" s="52"/>
      <c r="K44" s="52"/>
      <c r="L44" s="52"/>
    </row>
  </sheetData>
  <mergeCells count="30">
    <mergeCell ref="D34:G34"/>
    <mergeCell ref="D35:G35"/>
    <mergeCell ref="K14:L14"/>
    <mergeCell ref="C4:L4"/>
    <mergeCell ref="C5:L5"/>
    <mergeCell ref="C6:L6"/>
    <mergeCell ref="K12:L12"/>
    <mergeCell ref="K15:L15"/>
    <mergeCell ref="K16:L16"/>
    <mergeCell ref="K17:L17"/>
    <mergeCell ref="K18:L18"/>
    <mergeCell ref="K19:L19"/>
    <mergeCell ref="K20:L20"/>
    <mergeCell ref="K26:L26"/>
    <mergeCell ref="K27:L27"/>
    <mergeCell ref="K21:L21"/>
    <mergeCell ref="K22:L22"/>
    <mergeCell ref="K23:L23"/>
    <mergeCell ref="K24:L24"/>
    <mergeCell ref="K25:L25"/>
    <mergeCell ref="K29:L29"/>
    <mergeCell ref="K30:L30"/>
    <mergeCell ref="K31:L31"/>
    <mergeCell ref="K32:L32"/>
    <mergeCell ref="K38:L38"/>
    <mergeCell ref="K33:L33"/>
    <mergeCell ref="K34:L34"/>
    <mergeCell ref="K35:L35"/>
    <mergeCell ref="K36:L36"/>
    <mergeCell ref="K37:L37"/>
  </mergeCells>
  <pageMargins left="0" right="0" top="0.13" bottom="0.13" header="0.19" footer="0.3"/>
  <pageSetup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8"/>
  <sheetViews>
    <sheetView zoomScale="90" zoomScaleNormal="90" workbookViewId="0">
      <selection activeCell="J14" sqref="J14"/>
    </sheetView>
  </sheetViews>
  <sheetFormatPr defaultColWidth="9.1328125" defaultRowHeight="14.25" x14ac:dyDescent="0.45"/>
  <cols>
    <col min="1" max="2" width="9.1328125" style="48"/>
    <col min="3" max="3" width="25.1328125" style="48" customWidth="1"/>
    <col min="4" max="4" width="25.3984375" style="48" customWidth="1"/>
    <col min="5" max="5" width="7.59765625" style="48" customWidth="1"/>
    <col min="6" max="6" width="10.59765625" style="48" customWidth="1"/>
    <col min="7" max="7" width="9.1328125" style="48"/>
    <col min="8" max="8" width="13.3984375" style="48" customWidth="1"/>
    <col min="9" max="9" width="10.3984375" style="48" bestFit="1" customWidth="1"/>
    <col min="10" max="10" width="12.86328125" style="48" customWidth="1"/>
    <col min="11" max="11" width="9.1328125" style="48"/>
    <col min="12" max="12" width="35.3984375" style="48" customWidth="1"/>
    <col min="13" max="13" width="16.1328125" style="48" customWidth="1"/>
    <col min="14" max="14" width="19.265625" style="48" customWidth="1"/>
    <col min="15" max="15" width="15" style="48" customWidth="1"/>
    <col min="16" max="16384" width="9.1328125" style="48"/>
  </cols>
  <sheetData>
    <row r="1" spans="1:17" x14ac:dyDescent="0.45">
      <c r="A1" s="87"/>
      <c r="B1" s="87"/>
      <c r="C1" s="87"/>
      <c r="D1" s="87"/>
      <c r="E1" s="87"/>
      <c r="F1" s="87"/>
      <c r="G1" s="87"/>
      <c r="H1" s="87"/>
      <c r="I1" s="87"/>
      <c r="J1" s="87"/>
      <c r="K1" s="87"/>
      <c r="L1" s="87"/>
    </row>
    <row r="2" spans="1:17" x14ac:dyDescent="0.45">
      <c r="A2" s="87"/>
      <c r="B2" s="87"/>
      <c r="C2" s="87"/>
      <c r="D2" s="87"/>
      <c r="E2" s="87"/>
      <c r="F2" s="87"/>
      <c r="G2" s="87"/>
      <c r="H2" s="87"/>
      <c r="I2" s="87"/>
      <c r="J2" s="87"/>
      <c r="K2" s="87"/>
      <c r="L2" s="87"/>
    </row>
    <row r="3" spans="1:17" x14ac:dyDescent="0.45">
      <c r="A3" s="87"/>
      <c r="B3" s="87"/>
      <c r="C3" s="87"/>
      <c r="D3" s="87"/>
      <c r="E3" s="87"/>
      <c r="F3" s="87"/>
      <c r="G3" s="87"/>
      <c r="H3" s="87"/>
      <c r="I3" s="87"/>
      <c r="J3" s="87"/>
      <c r="K3" s="87"/>
      <c r="L3" s="87" t="s">
        <v>124</v>
      </c>
    </row>
    <row r="4" spans="1:17" x14ac:dyDescent="0.45">
      <c r="A4" s="87"/>
      <c r="B4" s="87"/>
      <c r="C4" s="339" t="s">
        <v>80</v>
      </c>
      <c r="D4" s="339"/>
      <c r="E4" s="339"/>
      <c r="F4" s="339"/>
      <c r="G4" s="339"/>
      <c r="H4" s="339"/>
      <c r="I4" s="339"/>
      <c r="J4" s="339"/>
      <c r="K4" s="339"/>
      <c r="L4" s="339"/>
    </row>
    <row r="5" spans="1:17" x14ac:dyDescent="0.45">
      <c r="A5" s="87"/>
      <c r="B5" s="87"/>
      <c r="C5" s="339" t="s">
        <v>254</v>
      </c>
      <c r="D5" s="339"/>
      <c r="E5" s="339"/>
      <c r="F5" s="339"/>
      <c r="G5" s="339"/>
      <c r="H5" s="339"/>
      <c r="I5" s="339"/>
      <c r="J5" s="339"/>
      <c r="K5" s="339"/>
      <c r="L5" s="339"/>
    </row>
    <row r="6" spans="1:17" x14ac:dyDescent="0.45">
      <c r="A6" s="87"/>
      <c r="B6" s="87"/>
      <c r="C6" s="339" t="s">
        <v>81</v>
      </c>
      <c r="D6" s="339"/>
      <c r="E6" s="339"/>
      <c r="F6" s="339"/>
      <c r="G6" s="339"/>
      <c r="H6" s="339"/>
      <c r="I6" s="339"/>
      <c r="J6" s="339"/>
      <c r="K6" s="339"/>
      <c r="L6" s="339"/>
    </row>
    <row r="7" spans="1:17" ht="13.15" customHeight="1" x14ac:dyDescent="0.45">
      <c r="A7" s="87"/>
      <c r="B7" s="87"/>
      <c r="C7" s="87"/>
      <c r="D7" s="87"/>
      <c r="E7" s="87"/>
      <c r="F7" s="87"/>
      <c r="G7" s="87"/>
      <c r="H7" s="87"/>
      <c r="I7" s="87"/>
      <c r="J7" s="87"/>
      <c r="K7" s="87"/>
      <c r="L7" s="87"/>
    </row>
    <row r="8" spans="1:17" x14ac:dyDescent="0.45">
      <c r="A8" s="87"/>
      <c r="B8" s="87"/>
      <c r="C8" s="108" t="s">
        <v>82</v>
      </c>
      <c r="D8" s="56">
        <f>'Budget Recap Form 1A'!C10</f>
        <v>0</v>
      </c>
      <c r="E8" s="56"/>
      <c r="F8" s="56"/>
      <c r="G8" s="56"/>
      <c r="H8" s="108"/>
      <c r="I8" s="108" t="s">
        <v>125</v>
      </c>
      <c r="J8" s="54">
        <f>'Budget Recap Form 1A'!F10</f>
        <v>0</v>
      </c>
      <c r="K8" s="54"/>
      <c r="L8" s="54"/>
    </row>
    <row r="9" spans="1:17" x14ac:dyDescent="0.45">
      <c r="A9" s="87"/>
      <c r="B9" s="87"/>
      <c r="C9" s="108"/>
      <c r="D9" s="108"/>
      <c r="E9" s="108"/>
      <c r="F9" s="108"/>
      <c r="G9" s="108"/>
      <c r="H9" s="108"/>
      <c r="I9" s="108"/>
      <c r="J9" s="108"/>
      <c r="K9" s="87"/>
      <c r="L9" s="108"/>
    </row>
    <row r="10" spans="1:17" x14ac:dyDescent="0.45">
      <c r="A10" s="87"/>
      <c r="B10" s="87"/>
      <c r="C10" s="108" t="s">
        <v>84</v>
      </c>
      <c r="D10" s="56">
        <f>'Budget Recap Form 1A'!C12</f>
        <v>0</v>
      </c>
      <c r="E10" s="56"/>
      <c r="F10" s="56"/>
      <c r="G10" s="56"/>
      <c r="H10" s="108"/>
      <c r="I10" s="108" t="s">
        <v>126</v>
      </c>
      <c r="J10" s="56">
        <f>'Budget Recap Form 1A'!F13</f>
        <v>0</v>
      </c>
      <c r="K10" s="54"/>
      <c r="L10" s="56"/>
      <c r="O10" s="58"/>
      <c r="P10" s="58"/>
      <c r="Q10" s="58"/>
    </row>
    <row r="11" spans="1:17" x14ac:dyDescent="0.45">
      <c r="A11" s="87"/>
      <c r="B11" s="87"/>
      <c r="C11" s="108"/>
      <c r="D11" s="108"/>
      <c r="E11" s="108" t="s">
        <v>86</v>
      </c>
      <c r="F11" s="108" t="s">
        <v>256</v>
      </c>
      <c r="G11" s="108"/>
      <c r="H11" s="108"/>
      <c r="I11" s="108"/>
      <c r="J11" s="108"/>
      <c r="K11" s="109"/>
      <c r="L11" s="109"/>
      <c r="O11" s="58"/>
      <c r="P11" s="58"/>
      <c r="Q11" s="58"/>
    </row>
    <row r="12" spans="1:17" x14ac:dyDescent="0.45">
      <c r="A12" s="87"/>
      <c r="B12" s="87"/>
      <c r="C12" s="272" t="s">
        <v>19</v>
      </c>
      <c r="D12" s="272" t="s">
        <v>20</v>
      </c>
      <c r="E12" s="110" t="s">
        <v>21</v>
      </c>
      <c r="F12" s="272" t="s">
        <v>22</v>
      </c>
      <c r="G12" s="110" t="s">
        <v>23</v>
      </c>
      <c r="H12" s="110" t="s">
        <v>47</v>
      </c>
      <c r="I12" s="414" t="s">
        <v>87</v>
      </c>
      <c r="J12" s="415"/>
      <c r="K12" s="416" t="s">
        <v>88</v>
      </c>
      <c r="L12" s="415"/>
      <c r="M12" s="295" t="s">
        <v>89</v>
      </c>
      <c r="N12" s="297"/>
      <c r="O12" s="285"/>
      <c r="P12" s="58"/>
      <c r="Q12" s="58"/>
    </row>
    <row r="13" spans="1:17" x14ac:dyDescent="0.45">
      <c r="A13" s="87"/>
      <c r="B13" s="87"/>
      <c r="C13" s="111"/>
      <c r="D13" s="111"/>
      <c r="E13" s="111"/>
      <c r="F13" s="111"/>
      <c r="G13" s="111"/>
      <c r="H13" s="111"/>
      <c r="I13" s="417" t="s">
        <v>91</v>
      </c>
      <c r="J13" s="418"/>
      <c r="K13" s="113"/>
      <c r="L13" s="114"/>
      <c r="M13" s="296"/>
      <c r="N13" s="291"/>
      <c r="O13" s="280"/>
      <c r="P13" s="58"/>
      <c r="Q13" s="58"/>
    </row>
    <row r="14" spans="1:17" ht="38.25" customHeight="1" x14ac:dyDescent="0.45">
      <c r="A14" s="87"/>
      <c r="B14" s="87"/>
      <c r="C14" s="126" t="s">
        <v>92</v>
      </c>
      <c r="D14" s="126" t="s">
        <v>93</v>
      </c>
      <c r="E14" s="127" t="s">
        <v>94</v>
      </c>
      <c r="F14" s="127" t="s">
        <v>95</v>
      </c>
      <c r="G14" s="135" t="s">
        <v>96</v>
      </c>
      <c r="H14" s="127" t="s">
        <v>97</v>
      </c>
      <c r="I14" s="136" t="s">
        <v>98</v>
      </c>
      <c r="J14" s="136" t="s">
        <v>260</v>
      </c>
      <c r="K14" s="419" t="s">
        <v>99</v>
      </c>
      <c r="L14" s="420"/>
      <c r="M14" s="279" t="s">
        <v>100</v>
      </c>
      <c r="N14" s="291"/>
      <c r="O14" s="288"/>
      <c r="P14" s="58"/>
      <c r="Q14" s="58"/>
    </row>
    <row r="15" spans="1:17" ht="28.5" customHeight="1" x14ac:dyDescent="0.45">
      <c r="A15" s="87"/>
      <c r="B15" s="87"/>
      <c r="C15" s="232"/>
      <c r="D15" s="232"/>
      <c r="E15" s="232"/>
      <c r="F15" s="201"/>
      <c r="G15" s="233"/>
      <c r="H15" s="62">
        <f>ROUND(E15*F15*G15,0)</f>
        <v>0</v>
      </c>
      <c r="I15" s="201"/>
      <c r="J15" s="201"/>
      <c r="K15" s="412"/>
      <c r="L15" s="413"/>
      <c r="M15" s="201">
        <v>0</v>
      </c>
      <c r="N15" s="201"/>
      <c r="O15" s="293"/>
      <c r="P15" s="58"/>
      <c r="Q15" s="58"/>
    </row>
    <row r="16" spans="1:17" ht="28.5" customHeight="1" x14ac:dyDescent="0.45">
      <c r="A16" s="87"/>
      <c r="B16" s="87"/>
      <c r="C16" s="232"/>
      <c r="D16" s="232"/>
      <c r="E16" s="232"/>
      <c r="F16" s="201"/>
      <c r="G16" s="233"/>
      <c r="H16" s="62">
        <f t="shared" ref="H16:H34" si="0">ROUND(E16*F16*G16,0)</f>
        <v>0</v>
      </c>
      <c r="I16" s="235"/>
      <c r="J16" s="235"/>
      <c r="K16" s="412"/>
      <c r="L16" s="413"/>
      <c r="M16" s="201">
        <v>0</v>
      </c>
      <c r="N16" s="201"/>
      <c r="O16" s="293"/>
      <c r="P16" s="58"/>
      <c r="Q16" s="58"/>
    </row>
    <row r="17" spans="1:17" ht="28.5" customHeight="1" x14ac:dyDescent="0.45">
      <c r="A17" s="87"/>
      <c r="B17" s="87"/>
      <c r="C17" s="232"/>
      <c r="D17" s="232"/>
      <c r="E17" s="232"/>
      <c r="F17" s="201"/>
      <c r="G17" s="233"/>
      <c r="H17" s="62">
        <f t="shared" si="0"/>
        <v>0</v>
      </c>
      <c r="I17" s="235"/>
      <c r="J17" s="235"/>
      <c r="K17" s="412"/>
      <c r="L17" s="413"/>
      <c r="M17" s="201">
        <v>0</v>
      </c>
      <c r="N17" s="201"/>
      <c r="O17" s="293"/>
      <c r="P17" s="58"/>
      <c r="Q17" s="58"/>
    </row>
    <row r="18" spans="1:17" ht="28.5" customHeight="1" x14ac:dyDescent="0.45">
      <c r="A18" s="87"/>
      <c r="B18" s="87"/>
      <c r="C18" s="232"/>
      <c r="D18" s="232"/>
      <c r="E18" s="232"/>
      <c r="F18" s="201"/>
      <c r="G18" s="233"/>
      <c r="H18" s="62">
        <f t="shared" si="0"/>
        <v>0</v>
      </c>
      <c r="I18" s="201"/>
      <c r="J18" s="201"/>
      <c r="K18" s="412"/>
      <c r="L18" s="413"/>
      <c r="M18" s="201">
        <v>0</v>
      </c>
      <c r="N18" s="201"/>
      <c r="O18" s="293"/>
      <c r="P18" s="58"/>
      <c r="Q18" s="58"/>
    </row>
    <row r="19" spans="1:17" ht="28.5" customHeight="1" x14ac:dyDescent="0.45">
      <c r="A19" s="87"/>
      <c r="B19" s="87"/>
      <c r="C19" s="232"/>
      <c r="D19" s="232"/>
      <c r="E19" s="232"/>
      <c r="F19" s="201"/>
      <c r="G19" s="233"/>
      <c r="H19" s="62">
        <f t="shared" si="0"/>
        <v>0</v>
      </c>
      <c r="I19" s="201"/>
      <c r="J19" s="201"/>
      <c r="K19" s="412"/>
      <c r="L19" s="413"/>
      <c r="M19" s="201">
        <v>0</v>
      </c>
      <c r="N19" s="201"/>
      <c r="O19" s="293"/>
      <c r="P19" s="58"/>
      <c r="Q19" s="58"/>
    </row>
    <row r="20" spans="1:17" ht="28.5" customHeight="1" x14ac:dyDescent="0.45">
      <c r="A20" s="87"/>
      <c r="B20" s="87"/>
      <c r="C20" s="232"/>
      <c r="D20" s="232"/>
      <c r="E20" s="232"/>
      <c r="F20" s="201"/>
      <c r="G20" s="233"/>
      <c r="H20" s="62">
        <f t="shared" si="0"/>
        <v>0</v>
      </c>
      <c r="I20" s="201"/>
      <c r="J20" s="201"/>
      <c r="K20" s="412"/>
      <c r="L20" s="413"/>
      <c r="M20" s="201">
        <v>0</v>
      </c>
      <c r="N20" s="201"/>
      <c r="O20" s="293"/>
      <c r="P20" s="58"/>
      <c r="Q20" s="58"/>
    </row>
    <row r="21" spans="1:17" ht="28.5" customHeight="1" x14ac:dyDescent="0.45">
      <c r="A21" s="87"/>
      <c r="B21" s="87"/>
      <c r="C21" s="232"/>
      <c r="D21" s="232"/>
      <c r="E21" s="232"/>
      <c r="F21" s="201"/>
      <c r="G21" s="233"/>
      <c r="H21" s="62">
        <f t="shared" si="0"/>
        <v>0</v>
      </c>
      <c r="I21" s="201"/>
      <c r="J21" s="201"/>
      <c r="K21" s="412"/>
      <c r="L21" s="413"/>
      <c r="M21" s="201">
        <v>0</v>
      </c>
      <c r="N21" s="201"/>
      <c r="O21" s="293"/>
      <c r="P21" s="58"/>
      <c r="Q21" s="58"/>
    </row>
    <row r="22" spans="1:17" ht="28.5" customHeight="1" x14ac:dyDescent="0.45">
      <c r="A22" s="87"/>
      <c r="B22" s="87"/>
      <c r="C22" s="232"/>
      <c r="D22" s="232"/>
      <c r="E22" s="232"/>
      <c r="F22" s="201"/>
      <c r="G22" s="233"/>
      <c r="H22" s="62">
        <f t="shared" si="0"/>
        <v>0</v>
      </c>
      <c r="I22" s="201"/>
      <c r="J22" s="201"/>
      <c r="K22" s="412"/>
      <c r="L22" s="413"/>
      <c r="M22" s="201">
        <v>0</v>
      </c>
      <c r="N22" s="201"/>
      <c r="O22" s="293"/>
      <c r="P22" s="58"/>
      <c r="Q22" s="58"/>
    </row>
    <row r="23" spans="1:17" ht="28.5" customHeight="1" x14ac:dyDescent="0.45">
      <c r="A23" s="87"/>
      <c r="B23" s="87"/>
      <c r="C23" s="232"/>
      <c r="D23" s="232"/>
      <c r="E23" s="232"/>
      <c r="F23" s="201"/>
      <c r="G23" s="233"/>
      <c r="H23" s="62">
        <f t="shared" si="0"/>
        <v>0</v>
      </c>
      <c r="I23" s="201"/>
      <c r="J23" s="201"/>
      <c r="K23" s="412"/>
      <c r="L23" s="413"/>
      <c r="M23" s="201">
        <v>0</v>
      </c>
      <c r="N23" s="201"/>
      <c r="O23" s="293"/>
      <c r="P23" s="58"/>
      <c r="Q23" s="58"/>
    </row>
    <row r="24" spans="1:17" ht="28.5" customHeight="1" x14ac:dyDescent="0.45">
      <c r="A24" s="87"/>
      <c r="B24" s="87"/>
      <c r="C24" s="232"/>
      <c r="D24" s="232"/>
      <c r="E24" s="232"/>
      <c r="F24" s="201"/>
      <c r="G24" s="233"/>
      <c r="H24" s="62">
        <f t="shared" si="0"/>
        <v>0</v>
      </c>
      <c r="I24" s="201"/>
      <c r="J24" s="201"/>
      <c r="K24" s="412"/>
      <c r="L24" s="413"/>
      <c r="M24" s="201">
        <v>0</v>
      </c>
      <c r="N24" s="201"/>
      <c r="O24" s="293"/>
      <c r="P24" s="58"/>
      <c r="Q24" s="58"/>
    </row>
    <row r="25" spans="1:17" ht="28.5" customHeight="1" x14ac:dyDescent="0.45">
      <c r="A25" s="87"/>
      <c r="B25" s="87"/>
      <c r="C25" s="232"/>
      <c r="D25" s="232"/>
      <c r="E25" s="232"/>
      <c r="F25" s="201"/>
      <c r="G25" s="233"/>
      <c r="H25" s="62">
        <f t="shared" si="0"/>
        <v>0</v>
      </c>
      <c r="I25" s="201"/>
      <c r="J25" s="201"/>
      <c r="K25" s="412"/>
      <c r="L25" s="413"/>
      <c r="M25" s="201">
        <v>0</v>
      </c>
      <c r="N25" s="201"/>
      <c r="O25" s="293"/>
      <c r="P25" s="58"/>
      <c r="Q25" s="58"/>
    </row>
    <row r="26" spans="1:17" ht="28.5" customHeight="1" x14ac:dyDescent="0.45">
      <c r="A26" s="87"/>
      <c r="B26" s="87"/>
      <c r="C26" s="232"/>
      <c r="D26" s="232"/>
      <c r="E26" s="232"/>
      <c r="F26" s="201"/>
      <c r="G26" s="233"/>
      <c r="H26" s="62">
        <f t="shared" si="0"/>
        <v>0</v>
      </c>
      <c r="I26" s="201"/>
      <c r="J26" s="201"/>
      <c r="K26" s="412"/>
      <c r="L26" s="413"/>
      <c r="M26" s="201">
        <v>0</v>
      </c>
      <c r="N26" s="201"/>
      <c r="O26" s="293"/>
      <c r="P26" s="58"/>
      <c r="Q26" s="58"/>
    </row>
    <row r="27" spans="1:17" ht="28.5" customHeight="1" x14ac:dyDescent="0.45">
      <c r="A27" s="87"/>
      <c r="B27" s="87"/>
      <c r="C27" s="232"/>
      <c r="D27" s="232"/>
      <c r="E27" s="232"/>
      <c r="F27" s="201"/>
      <c r="G27" s="233"/>
      <c r="H27" s="62">
        <f t="shared" si="0"/>
        <v>0</v>
      </c>
      <c r="I27" s="238"/>
      <c r="J27" s="201"/>
      <c r="K27" s="412"/>
      <c r="L27" s="413"/>
      <c r="M27" s="201">
        <v>0</v>
      </c>
      <c r="N27" s="201"/>
      <c r="O27" s="293"/>
      <c r="P27" s="58"/>
      <c r="Q27" s="58"/>
    </row>
    <row r="28" spans="1:17" ht="28.5" customHeight="1" x14ac:dyDescent="0.45">
      <c r="A28" s="87"/>
      <c r="B28" s="87"/>
      <c r="C28" s="232"/>
      <c r="D28" s="232"/>
      <c r="E28" s="232"/>
      <c r="F28" s="201"/>
      <c r="G28" s="233"/>
      <c r="H28" s="62">
        <f t="shared" si="0"/>
        <v>0</v>
      </c>
      <c r="I28" s="238"/>
      <c r="J28" s="201"/>
      <c r="K28" s="410"/>
      <c r="L28" s="410"/>
      <c r="M28" s="201">
        <v>0</v>
      </c>
      <c r="N28" s="201"/>
      <c r="O28" s="293"/>
      <c r="P28" s="58"/>
      <c r="Q28" s="58"/>
    </row>
    <row r="29" spans="1:17" ht="28.5" customHeight="1" x14ac:dyDescent="0.45">
      <c r="A29" s="87"/>
      <c r="B29" s="87"/>
      <c r="C29" s="232"/>
      <c r="D29" s="232"/>
      <c r="E29" s="232"/>
      <c r="F29" s="201"/>
      <c r="G29" s="233"/>
      <c r="H29" s="62">
        <f t="shared" si="0"/>
        <v>0</v>
      </c>
      <c r="I29" s="238"/>
      <c r="J29" s="201"/>
      <c r="K29" s="410"/>
      <c r="L29" s="410"/>
      <c r="M29" s="201">
        <v>0</v>
      </c>
      <c r="N29" s="201"/>
      <c r="O29" s="293"/>
      <c r="P29" s="58"/>
      <c r="Q29" s="58"/>
    </row>
    <row r="30" spans="1:17" ht="28.5" customHeight="1" x14ac:dyDescent="0.45">
      <c r="A30" s="87"/>
      <c r="B30" s="87"/>
      <c r="C30" s="232"/>
      <c r="D30" s="232"/>
      <c r="E30" s="232"/>
      <c r="F30" s="201"/>
      <c r="G30" s="233"/>
      <c r="H30" s="62">
        <f t="shared" si="0"/>
        <v>0</v>
      </c>
      <c r="I30" s="238"/>
      <c r="J30" s="201"/>
      <c r="K30" s="412"/>
      <c r="L30" s="413"/>
      <c r="M30" s="201">
        <v>0</v>
      </c>
      <c r="N30" s="201"/>
      <c r="O30" s="293"/>
      <c r="P30" s="58"/>
      <c r="Q30" s="58"/>
    </row>
    <row r="31" spans="1:17" ht="28.5" customHeight="1" x14ac:dyDescent="0.45">
      <c r="A31" s="87"/>
      <c r="B31" s="87"/>
      <c r="C31" s="232"/>
      <c r="D31" s="232"/>
      <c r="E31" s="232"/>
      <c r="F31" s="201"/>
      <c r="G31" s="233"/>
      <c r="H31" s="62">
        <f t="shared" si="0"/>
        <v>0</v>
      </c>
      <c r="I31" s="238"/>
      <c r="J31" s="239"/>
      <c r="K31" s="412"/>
      <c r="L31" s="413"/>
      <c r="M31" s="201">
        <v>0</v>
      </c>
      <c r="N31" s="201"/>
      <c r="O31" s="293"/>
      <c r="P31" s="58"/>
      <c r="Q31" s="58"/>
    </row>
    <row r="32" spans="1:17" ht="28.5" customHeight="1" x14ac:dyDescent="0.45">
      <c r="A32" s="87"/>
      <c r="B32" s="87"/>
      <c r="C32" s="232"/>
      <c r="D32" s="232"/>
      <c r="E32" s="232"/>
      <c r="F32" s="201"/>
      <c r="G32" s="233"/>
      <c r="H32" s="62">
        <f t="shared" si="0"/>
        <v>0</v>
      </c>
      <c r="I32" s="238"/>
      <c r="J32" s="201"/>
      <c r="K32" s="410"/>
      <c r="L32" s="410"/>
      <c r="M32" s="201">
        <v>0</v>
      </c>
      <c r="N32" s="201"/>
      <c r="O32" s="293"/>
      <c r="P32" s="58"/>
      <c r="Q32" s="58"/>
    </row>
    <row r="33" spans="1:17" ht="28.5" customHeight="1" x14ac:dyDescent="0.45">
      <c r="A33" s="87"/>
      <c r="B33" s="87"/>
      <c r="C33" s="232"/>
      <c r="D33" s="232"/>
      <c r="E33" s="232"/>
      <c r="F33" s="201"/>
      <c r="G33" s="233"/>
      <c r="H33" s="62">
        <f t="shared" si="0"/>
        <v>0</v>
      </c>
      <c r="I33" s="201"/>
      <c r="J33" s="201"/>
      <c r="K33" s="410"/>
      <c r="L33" s="410"/>
      <c r="M33" s="201">
        <v>0</v>
      </c>
      <c r="N33" s="201"/>
      <c r="O33" s="293"/>
      <c r="P33" s="58"/>
      <c r="Q33" s="58"/>
    </row>
    <row r="34" spans="1:17" ht="28.5" customHeight="1" x14ac:dyDescent="0.45">
      <c r="A34" s="87"/>
      <c r="B34" s="87"/>
      <c r="C34" s="232"/>
      <c r="D34" s="232"/>
      <c r="E34" s="232"/>
      <c r="F34" s="201"/>
      <c r="G34" s="233"/>
      <c r="H34" s="62">
        <f t="shared" si="0"/>
        <v>0</v>
      </c>
      <c r="I34" s="201"/>
      <c r="J34" s="201"/>
      <c r="K34" s="410"/>
      <c r="L34" s="410"/>
      <c r="M34" s="201">
        <v>0</v>
      </c>
      <c r="N34" s="201"/>
      <c r="O34" s="293"/>
      <c r="P34" s="58"/>
      <c r="Q34" s="58"/>
    </row>
    <row r="35" spans="1:17" ht="18" customHeight="1" x14ac:dyDescent="0.45">
      <c r="A35" s="87"/>
      <c r="B35" s="87"/>
      <c r="C35" s="80" t="s">
        <v>127</v>
      </c>
      <c r="D35" s="115"/>
      <c r="E35" s="309"/>
      <c r="F35" s="309"/>
      <c r="G35" s="115"/>
      <c r="H35" s="305">
        <f>SUM(H15:H34)</f>
        <v>0</v>
      </c>
      <c r="I35" s="304">
        <f>SUM(I15:I34)</f>
        <v>0</v>
      </c>
      <c r="J35" s="304">
        <f>SUM(J15:J34)</f>
        <v>0</v>
      </c>
      <c r="K35" s="411"/>
      <c r="L35" s="411"/>
      <c r="M35" s="304">
        <f>SUM(M15:M34)</f>
        <v>0</v>
      </c>
      <c r="N35" s="304"/>
      <c r="O35" s="294"/>
      <c r="P35" s="58"/>
      <c r="Q35" s="58"/>
    </row>
    <row r="36" spans="1:17" x14ac:dyDescent="0.45">
      <c r="O36" s="58"/>
      <c r="P36" s="58"/>
      <c r="Q36" s="58"/>
    </row>
    <row r="37" spans="1:17" x14ac:dyDescent="0.45">
      <c r="O37" s="58"/>
      <c r="P37" s="58"/>
      <c r="Q37" s="58"/>
    </row>
    <row r="38" spans="1:17" x14ac:dyDescent="0.45">
      <c r="H38" s="63"/>
      <c r="O38" s="58"/>
      <c r="P38" s="58"/>
      <c r="Q38" s="58"/>
    </row>
  </sheetData>
  <mergeCells count="28">
    <mergeCell ref="K19:L19"/>
    <mergeCell ref="C4:L4"/>
    <mergeCell ref="C5:L5"/>
    <mergeCell ref="C6:L6"/>
    <mergeCell ref="I12:J12"/>
    <mergeCell ref="K12:L12"/>
    <mergeCell ref="I13:J13"/>
    <mergeCell ref="K14:L14"/>
    <mergeCell ref="K15:L15"/>
    <mergeCell ref="K16:L16"/>
    <mergeCell ref="K17:L17"/>
    <mergeCell ref="K18:L18"/>
    <mergeCell ref="K26:L26"/>
    <mergeCell ref="K27:L27"/>
    <mergeCell ref="K28:L28"/>
    <mergeCell ref="K29:L29"/>
    <mergeCell ref="K20:L20"/>
    <mergeCell ref="K21:L21"/>
    <mergeCell ref="K22:L22"/>
    <mergeCell ref="K23:L23"/>
    <mergeCell ref="K24:L24"/>
    <mergeCell ref="K25:L25"/>
    <mergeCell ref="K34:L34"/>
    <mergeCell ref="K35:L35"/>
    <mergeCell ref="K30:L30"/>
    <mergeCell ref="K31:L31"/>
    <mergeCell ref="K32:L32"/>
    <mergeCell ref="K33:L33"/>
  </mergeCells>
  <pageMargins left="0.2" right="0" top="0.14000000000000001" bottom="0.27" header="0.43" footer="0.3"/>
  <pageSetup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6"/>
  <sheetViews>
    <sheetView topLeftCell="D4" zoomScale="90" zoomScaleNormal="90" workbookViewId="0">
      <selection activeCell="G14" sqref="G14"/>
    </sheetView>
  </sheetViews>
  <sheetFormatPr defaultColWidth="9.1328125" defaultRowHeight="14.25" x14ac:dyDescent="0.45"/>
  <cols>
    <col min="1" max="1" width="9.59765625" style="48" customWidth="1"/>
    <col min="2" max="2" width="10" style="48" customWidth="1"/>
    <col min="3" max="3" width="20.265625" style="48" customWidth="1"/>
    <col min="4" max="4" width="32" style="48" customWidth="1"/>
    <col min="5" max="5" width="17.1328125" style="48" customWidth="1"/>
    <col min="6" max="6" width="16.3984375" style="48" customWidth="1"/>
    <col min="7" max="7" width="14.59765625" style="48" customWidth="1"/>
    <col min="8" max="8" width="9.1328125" style="48"/>
    <col min="9" max="9" width="35.59765625" style="48" customWidth="1"/>
    <col min="10" max="10" width="18.73046875" style="48" customWidth="1"/>
    <col min="11" max="16384" width="9.1328125" style="48"/>
  </cols>
  <sheetData>
    <row r="1" spans="1:13" x14ac:dyDescent="0.45">
      <c r="A1" s="87"/>
      <c r="B1" s="87"/>
      <c r="C1" s="87"/>
      <c r="D1" s="87"/>
      <c r="E1" s="87"/>
      <c r="F1" s="87"/>
      <c r="G1" s="87"/>
      <c r="H1" s="87"/>
      <c r="I1" s="87"/>
    </row>
    <row r="2" spans="1:13" x14ac:dyDescent="0.45">
      <c r="A2" s="87"/>
      <c r="B2" s="87"/>
      <c r="C2" s="87"/>
      <c r="D2" s="87"/>
      <c r="E2" s="87"/>
      <c r="F2" s="87"/>
      <c r="G2" s="87"/>
      <c r="H2" s="87"/>
      <c r="I2" s="87"/>
    </row>
    <row r="3" spans="1:13" x14ac:dyDescent="0.45">
      <c r="A3" s="87"/>
      <c r="B3" s="87"/>
      <c r="C3" s="90"/>
      <c r="D3" s="90"/>
      <c r="E3" s="90"/>
      <c r="F3" s="90"/>
      <c r="G3" s="90"/>
      <c r="H3" s="90"/>
      <c r="I3" s="319" t="s">
        <v>128</v>
      </c>
    </row>
    <row r="4" spans="1:13" x14ac:dyDescent="0.45">
      <c r="A4" s="87"/>
      <c r="B4" s="87"/>
      <c r="C4" s="429" t="s">
        <v>80</v>
      </c>
      <c r="D4" s="429"/>
      <c r="E4" s="429"/>
      <c r="F4" s="429"/>
      <c r="G4" s="429"/>
      <c r="H4" s="429"/>
      <c r="I4" s="429"/>
    </row>
    <row r="5" spans="1:13" x14ac:dyDescent="0.45">
      <c r="A5" s="87"/>
      <c r="B5" s="87"/>
      <c r="C5" s="429" t="s">
        <v>255</v>
      </c>
      <c r="D5" s="429"/>
      <c r="E5" s="429"/>
      <c r="F5" s="429"/>
      <c r="G5" s="429"/>
      <c r="H5" s="429"/>
      <c r="I5" s="429"/>
    </row>
    <row r="6" spans="1:13" x14ac:dyDescent="0.45">
      <c r="A6" s="87"/>
      <c r="B6" s="87"/>
      <c r="C6" s="429" t="s">
        <v>129</v>
      </c>
      <c r="D6" s="429"/>
      <c r="E6" s="429"/>
      <c r="F6" s="429"/>
      <c r="G6" s="429"/>
      <c r="H6" s="429"/>
      <c r="I6" s="429"/>
    </row>
    <row r="7" spans="1:13" ht="14.45" customHeight="1" x14ac:dyDescent="0.45">
      <c r="A7" s="87"/>
      <c r="B7" s="87"/>
      <c r="C7" s="90"/>
      <c r="D7" s="90"/>
      <c r="E7" s="90"/>
      <c r="F7" s="90"/>
      <c r="G7" s="90"/>
      <c r="H7" s="90"/>
      <c r="I7" s="90"/>
    </row>
    <row r="8" spans="1:13" x14ac:dyDescent="0.45">
      <c r="A8" s="87"/>
      <c r="B8" s="87"/>
      <c r="C8" s="137" t="s">
        <v>82</v>
      </c>
      <c r="D8" s="60">
        <f>'Budget Recap Form 1A'!C10</f>
        <v>0</v>
      </c>
      <c r="E8" s="138"/>
      <c r="F8" s="137" t="s">
        <v>130</v>
      </c>
      <c r="G8" s="60">
        <f>'Budget Recap Form 1A'!F10</f>
        <v>0</v>
      </c>
      <c r="H8" s="55"/>
      <c r="I8" s="55"/>
    </row>
    <row r="9" spans="1:13" ht="12.6" customHeight="1" x14ac:dyDescent="0.45">
      <c r="A9" s="87"/>
      <c r="B9" s="87"/>
      <c r="C9" s="137"/>
      <c r="D9" s="137"/>
      <c r="E9" s="138"/>
      <c r="F9" s="137"/>
      <c r="G9" s="137"/>
      <c r="H9" s="90"/>
      <c r="I9" s="137"/>
    </row>
    <row r="10" spans="1:13" ht="12.6" customHeight="1" x14ac:dyDescent="0.45">
      <c r="A10" s="87"/>
      <c r="B10" s="87"/>
      <c r="C10" s="137" t="s">
        <v>131</v>
      </c>
      <c r="D10" s="60">
        <f>'Budget Recap Form 1A'!C12</f>
        <v>0</v>
      </c>
      <c r="E10" s="138"/>
      <c r="F10" s="137" t="s">
        <v>126</v>
      </c>
      <c r="G10" s="60">
        <f>'Budget Recap Form 1A'!F13</f>
        <v>0</v>
      </c>
      <c r="H10" s="55"/>
      <c r="I10" s="55"/>
    </row>
    <row r="11" spans="1:13" x14ac:dyDescent="0.45">
      <c r="A11" s="87"/>
      <c r="B11" s="87"/>
      <c r="C11" s="137"/>
      <c r="D11" s="137"/>
      <c r="E11" s="137" t="s">
        <v>257</v>
      </c>
      <c r="F11" s="137"/>
      <c r="G11" s="137"/>
      <c r="H11" s="139"/>
      <c r="I11" s="139"/>
    </row>
    <row r="12" spans="1:13" x14ac:dyDescent="0.45">
      <c r="A12" s="87"/>
      <c r="B12" s="87"/>
      <c r="C12" s="432" t="s">
        <v>19</v>
      </c>
      <c r="D12" s="433"/>
      <c r="E12" s="272" t="s">
        <v>20</v>
      </c>
      <c r="F12" s="430" t="s">
        <v>21</v>
      </c>
      <c r="G12" s="431"/>
      <c r="H12" s="432" t="s">
        <v>22</v>
      </c>
      <c r="I12" s="433"/>
      <c r="J12" s="281" t="s">
        <v>23</v>
      </c>
      <c r="K12" s="58"/>
      <c r="L12" s="58"/>
      <c r="M12" s="58"/>
    </row>
    <row r="13" spans="1:13" x14ac:dyDescent="0.45">
      <c r="A13" s="87"/>
      <c r="B13" s="87"/>
      <c r="C13" s="140"/>
      <c r="D13" s="141"/>
      <c r="E13" s="111"/>
      <c r="F13" s="434" t="s">
        <v>132</v>
      </c>
      <c r="G13" s="435"/>
      <c r="H13" s="142"/>
      <c r="I13" s="143"/>
      <c r="J13" s="251"/>
      <c r="K13" s="58"/>
      <c r="L13" s="58"/>
      <c r="M13" s="58"/>
    </row>
    <row r="14" spans="1:13" ht="51" customHeight="1" x14ac:dyDescent="0.45">
      <c r="A14" s="87"/>
      <c r="B14" s="87"/>
      <c r="C14" s="403" t="s">
        <v>133</v>
      </c>
      <c r="D14" s="433"/>
      <c r="E14" s="126" t="s">
        <v>97</v>
      </c>
      <c r="F14" s="136" t="s">
        <v>134</v>
      </c>
      <c r="G14" s="136" t="s">
        <v>261</v>
      </c>
      <c r="H14" s="419" t="s">
        <v>135</v>
      </c>
      <c r="I14" s="420"/>
      <c r="J14" s="253" t="s">
        <v>100</v>
      </c>
      <c r="K14" s="280"/>
      <c r="L14" s="58"/>
      <c r="M14" s="58"/>
    </row>
    <row r="15" spans="1:13" ht="37.5" customHeight="1" x14ac:dyDescent="0.45">
      <c r="A15" s="87"/>
      <c r="B15" s="87"/>
      <c r="C15" s="191" t="s">
        <v>51</v>
      </c>
      <c r="D15" s="190"/>
      <c r="E15" s="202"/>
      <c r="F15" s="202"/>
      <c r="G15" s="202"/>
      <c r="H15" s="436"/>
      <c r="I15" s="437"/>
      <c r="J15" s="252"/>
      <c r="K15" s="58"/>
      <c r="L15" s="58"/>
      <c r="M15" s="58"/>
    </row>
    <row r="16" spans="1:13" ht="27" customHeight="1" x14ac:dyDescent="0.45">
      <c r="A16" s="87"/>
      <c r="B16" s="87"/>
      <c r="C16" s="191" t="s">
        <v>52</v>
      </c>
      <c r="D16" s="192"/>
      <c r="E16" s="202"/>
      <c r="F16" s="202"/>
      <c r="G16" s="202"/>
      <c r="H16" s="436"/>
      <c r="I16" s="437"/>
      <c r="J16" s="302"/>
      <c r="K16" s="58"/>
      <c r="L16" s="58"/>
      <c r="M16" s="58"/>
    </row>
    <row r="17" spans="1:13" ht="33" customHeight="1" x14ac:dyDescent="0.45">
      <c r="A17" s="87"/>
      <c r="B17" s="87"/>
      <c r="C17" s="191" t="s">
        <v>53</v>
      </c>
      <c r="D17" s="192"/>
      <c r="E17" s="202"/>
      <c r="F17" s="202"/>
      <c r="G17" s="202"/>
      <c r="H17" s="436"/>
      <c r="I17" s="437"/>
      <c r="J17" s="252"/>
      <c r="K17" s="58"/>
      <c r="L17" s="58"/>
      <c r="M17" s="58"/>
    </row>
    <row r="18" spans="1:13" ht="25.5" customHeight="1" x14ac:dyDescent="0.45">
      <c r="A18" s="87"/>
      <c r="B18" s="87"/>
      <c r="C18" s="191" t="s">
        <v>54</v>
      </c>
      <c r="D18" s="192"/>
      <c r="E18" s="202"/>
      <c r="F18" s="202"/>
      <c r="G18" s="202"/>
      <c r="H18" s="436"/>
      <c r="I18" s="437"/>
      <c r="J18" s="252"/>
      <c r="K18" s="58"/>
      <c r="L18" s="58"/>
      <c r="M18" s="58"/>
    </row>
    <row r="19" spans="1:13" ht="25.5" customHeight="1" x14ac:dyDescent="0.45">
      <c r="A19" s="87"/>
      <c r="B19" s="87"/>
      <c r="C19" s="211" t="s">
        <v>55</v>
      </c>
      <c r="D19" s="209"/>
      <c r="E19" s="242"/>
      <c r="F19" s="242"/>
      <c r="G19" s="202"/>
      <c r="H19" s="436"/>
      <c r="I19" s="437"/>
      <c r="J19" s="252"/>
    </row>
    <row r="20" spans="1:13" ht="30.75" customHeight="1" x14ac:dyDescent="0.45">
      <c r="A20" s="87"/>
      <c r="B20" s="87"/>
      <c r="C20" s="191" t="s">
        <v>60</v>
      </c>
      <c r="D20" s="240" t="s">
        <v>136</v>
      </c>
      <c r="E20" s="242"/>
      <c r="F20" s="242"/>
      <c r="G20" s="202"/>
      <c r="H20" s="436"/>
      <c r="I20" s="437"/>
      <c r="J20" s="252"/>
    </row>
    <row r="21" spans="1:13" ht="13.5" customHeight="1" x14ac:dyDescent="0.45">
      <c r="A21" s="87"/>
      <c r="B21" s="87"/>
      <c r="C21" s="212"/>
      <c r="D21" s="210"/>
      <c r="E21" s="147"/>
      <c r="F21" s="146"/>
      <c r="G21" s="148"/>
      <c r="H21" s="145"/>
      <c r="I21" s="146"/>
      <c r="J21" s="146"/>
    </row>
    <row r="22" spans="1:13" ht="39" customHeight="1" x14ac:dyDescent="0.45">
      <c r="A22" s="87"/>
      <c r="B22" s="87"/>
      <c r="C22" s="445" t="s">
        <v>57</v>
      </c>
      <c r="D22" s="446"/>
      <c r="E22" s="200"/>
      <c r="F22" s="200"/>
      <c r="G22" s="202"/>
      <c r="H22" s="438"/>
      <c r="I22" s="424"/>
      <c r="J22" s="252"/>
    </row>
    <row r="23" spans="1:13" ht="37.5" customHeight="1" x14ac:dyDescent="0.45">
      <c r="A23" s="87"/>
      <c r="B23" s="87"/>
      <c r="C23" s="445" t="s">
        <v>58</v>
      </c>
      <c r="D23" s="446"/>
      <c r="E23" s="250"/>
      <c r="F23" s="250"/>
      <c r="G23" s="250"/>
      <c r="H23" s="447"/>
      <c r="I23" s="448"/>
      <c r="J23" s="252"/>
    </row>
    <row r="24" spans="1:13" ht="28.5" customHeight="1" x14ac:dyDescent="0.45">
      <c r="A24" s="87"/>
      <c r="B24" s="87"/>
      <c r="C24" s="453" t="s">
        <v>59</v>
      </c>
      <c r="D24" s="454"/>
      <c r="E24" s="200"/>
      <c r="F24" s="200"/>
      <c r="G24" s="202"/>
      <c r="H24" s="438"/>
      <c r="I24" s="424"/>
      <c r="J24" s="252"/>
    </row>
    <row r="25" spans="1:13" ht="28.5" customHeight="1" x14ac:dyDescent="0.45">
      <c r="A25" s="87"/>
      <c r="B25" s="87"/>
      <c r="C25" s="213" t="s">
        <v>56</v>
      </c>
      <c r="D25" s="241" t="s">
        <v>137</v>
      </c>
      <c r="E25" s="242"/>
      <c r="F25" s="200"/>
      <c r="G25" s="202"/>
      <c r="H25" s="423"/>
      <c r="I25" s="426"/>
      <c r="J25" s="252"/>
    </row>
    <row r="26" spans="1:13" ht="30" hidden="1" customHeight="1" x14ac:dyDescent="0.45">
      <c r="A26" s="451" t="s">
        <v>138</v>
      </c>
      <c r="B26" s="452"/>
      <c r="C26" s="443" t="s">
        <v>61</v>
      </c>
      <c r="D26" s="444"/>
      <c r="E26" s="200"/>
      <c r="F26" s="200"/>
      <c r="G26" s="243"/>
      <c r="H26" s="436"/>
      <c r="I26" s="437"/>
      <c r="J26" s="235">
        <f t="shared" ref="J26:J31" si="0">SUM(F26:G26)</f>
        <v>0</v>
      </c>
    </row>
    <row r="27" spans="1:13" ht="27.75" customHeight="1" x14ac:dyDescent="0.45">
      <c r="A27" s="451" t="s">
        <v>138</v>
      </c>
      <c r="B27" s="452"/>
      <c r="C27" s="441" t="s">
        <v>62</v>
      </c>
      <c r="D27" s="442"/>
      <c r="E27" s="244"/>
      <c r="F27" s="200"/>
      <c r="G27" s="202"/>
      <c r="H27" s="422"/>
      <c r="I27" s="422"/>
      <c r="J27" s="235">
        <f t="shared" si="0"/>
        <v>0</v>
      </c>
    </row>
    <row r="28" spans="1:13" ht="30.75" customHeight="1" x14ac:dyDescent="0.45">
      <c r="A28" s="451" t="s">
        <v>138</v>
      </c>
      <c r="B28" s="452"/>
      <c r="C28" s="441" t="s">
        <v>63</v>
      </c>
      <c r="D28" s="442"/>
      <c r="E28" s="202"/>
      <c r="F28" s="200"/>
      <c r="G28" s="202"/>
      <c r="H28" s="423"/>
      <c r="I28" s="424"/>
      <c r="J28" s="235">
        <f t="shared" si="0"/>
        <v>0</v>
      </c>
    </row>
    <row r="29" spans="1:13" ht="25.5" customHeight="1" x14ac:dyDescent="0.45">
      <c r="A29" s="451" t="s">
        <v>138</v>
      </c>
      <c r="B29" s="452"/>
      <c r="C29" s="441" t="s">
        <v>139</v>
      </c>
      <c r="D29" s="442"/>
      <c r="E29" s="244"/>
      <c r="F29" s="200"/>
      <c r="G29" s="202"/>
      <c r="H29" s="425"/>
      <c r="I29" s="424"/>
      <c r="J29" s="235">
        <f t="shared" si="0"/>
        <v>0</v>
      </c>
    </row>
    <row r="30" spans="1:13" ht="25.5" customHeight="1" x14ac:dyDescent="0.45">
      <c r="A30" s="451" t="s">
        <v>138</v>
      </c>
      <c r="B30" s="452"/>
      <c r="C30" s="441" t="s">
        <v>140</v>
      </c>
      <c r="D30" s="442"/>
      <c r="E30" s="244"/>
      <c r="F30" s="200"/>
      <c r="G30" s="202"/>
      <c r="H30" s="427"/>
      <c r="I30" s="428"/>
      <c r="J30" s="235">
        <f t="shared" si="0"/>
        <v>0</v>
      </c>
    </row>
    <row r="31" spans="1:13" ht="25.5" customHeight="1" x14ac:dyDescent="0.45">
      <c r="A31" s="451" t="s">
        <v>138</v>
      </c>
      <c r="B31" s="452"/>
      <c r="C31" s="441" t="s">
        <v>65</v>
      </c>
      <c r="D31" s="442"/>
      <c r="E31" s="244"/>
      <c r="F31" s="200"/>
      <c r="G31" s="202"/>
      <c r="H31" s="427"/>
      <c r="I31" s="428"/>
      <c r="J31" s="235">
        <f t="shared" si="0"/>
        <v>0</v>
      </c>
    </row>
    <row r="32" spans="1:13" ht="32.25" customHeight="1" x14ac:dyDescent="0.45">
      <c r="A32" s="87"/>
      <c r="B32" s="87"/>
      <c r="C32" s="439" t="s">
        <v>66</v>
      </c>
      <c r="D32" s="440"/>
      <c r="E32" s="245"/>
      <c r="F32" s="200"/>
      <c r="G32" s="202"/>
      <c r="H32" s="423"/>
      <c r="I32" s="426"/>
      <c r="J32" s="302"/>
    </row>
    <row r="33" spans="1:10" ht="32.25" customHeight="1" x14ac:dyDescent="0.45">
      <c r="A33" s="87"/>
      <c r="B33" s="87"/>
      <c r="C33" s="449" t="s">
        <v>67</v>
      </c>
      <c r="D33" s="450"/>
      <c r="E33" s="245"/>
      <c r="F33" s="200"/>
      <c r="G33" s="202"/>
      <c r="H33" s="317"/>
      <c r="I33" s="318"/>
      <c r="J33" s="302"/>
    </row>
    <row r="34" spans="1:10" ht="32.25" customHeight="1" x14ac:dyDescent="0.45">
      <c r="A34" s="87"/>
      <c r="B34" s="87"/>
      <c r="C34" s="439" t="s">
        <v>141</v>
      </c>
      <c r="D34" s="440"/>
      <c r="E34" s="245"/>
      <c r="F34" s="200"/>
      <c r="G34" s="202"/>
      <c r="H34" s="423"/>
      <c r="I34" s="426"/>
      <c r="J34" s="252"/>
    </row>
    <row r="35" spans="1:10" ht="20.25" customHeight="1" x14ac:dyDescent="0.45">
      <c r="A35" s="87"/>
      <c r="B35" s="87"/>
      <c r="C35" s="149" t="s">
        <v>142</v>
      </c>
      <c r="D35" s="144"/>
      <c r="E35" s="64">
        <f>SUM(E22:E34)</f>
        <v>0</v>
      </c>
      <c r="F35" s="64">
        <f>SUM(F22:F34)</f>
        <v>0</v>
      </c>
      <c r="G35" s="64">
        <f>SUM(G22:G34)</f>
        <v>0</v>
      </c>
      <c r="H35" s="421"/>
      <c r="I35" s="421"/>
      <c r="J35" s="64">
        <f>SUM(J22:J34)</f>
        <v>0</v>
      </c>
    </row>
    <row r="36" spans="1:10" ht="24" customHeight="1" x14ac:dyDescent="0.45">
      <c r="A36" s="87"/>
      <c r="B36" s="87"/>
      <c r="C36" s="150" t="s">
        <v>143</v>
      </c>
      <c r="D36" s="144"/>
      <c r="E36" s="215">
        <f>ROUND(SUM(E15:E20)+E35,0)</f>
        <v>0</v>
      </c>
      <c r="F36" s="215">
        <f>ROUND(SUM(F15:F20)+F35,0)</f>
        <v>0</v>
      </c>
      <c r="G36" s="215">
        <f>ROUND(SUM(G15:G20)+G35,0)</f>
        <v>0</v>
      </c>
      <c r="H36" s="421"/>
      <c r="I36" s="421"/>
      <c r="J36" s="215">
        <f>ROUND(SUM(J15:J20)+J35,0)</f>
        <v>0</v>
      </c>
    </row>
  </sheetData>
  <mergeCells count="47">
    <mergeCell ref="A29:B29"/>
    <mergeCell ref="A30:B30"/>
    <mergeCell ref="A31:B31"/>
    <mergeCell ref="C31:D31"/>
    <mergeCell ref="C24:D24"/>
    <mergeCell ref="C29:D29"/>
    <mergeCell ref="C30:D30"/>
    <mergeCell ref="A26:B26"/>
    <mergeCell ref="A27:B27"/>
    <mergeCell ref="A28:B28"/>
    <mergeCell ref="H26:I26"/>
    <mergeCell ref="H34:I34"/>
    <mergeCell ref="C32:D32"/>
    <mergeCell ref="H19:I19"/>
    <mergeCell ref="H25:I25"/>
    <mergeCell ref="C28:D28"/>
    <mergeCell ref="C26:D26"/>
    <mergeCell ref="C27:D27"/>
    <mergeCell ref="C22:D22"/>
    <mergeCell ref="C23:D23"/>
    <mergeCell ref="H23:I23"/>
    <mergeCell ref="C33:D33"/>
    <mergeCell ref="C34:D34"/>
    <mergeCell ref="H16:I16"/>
    <mergeCell ref="H17:I17"/>
    <mergeCell ref="H18:I18"/>
    <mergeCell ref="H20:I20"/>
    <mergeCell ref="H24:I24"/>
    <mergeCell ref="H22:I22"/>
    <mergeCell ref="F13:G13"/>
    <mergeCell ref="H14:I14"/>
    <mergeCell ref="C14:D14"/>
    <mergeCell ref="C12:D12"/>
    <mergeCell ref="H15:I15"/>
    <mergeCell ref="C4:I4"/>
    <mergeCell ref="C5:I5"/>
    <mergeCell ref="C6:I6"/>
    <mergeCell ref="F12:G12"/>
    <mergeCell ref="H12:I12"/>
    <mergeCell ref="H36:I36"/>
    <mergeCell ref="H27:I27"/>
    <mergeCell ref="H28:I28"/>
    <mergeCell ref="H29:I29"/>
    <mergeCell ref="H32:I32"/>
    <mergeCell ref="H35:I35"/>
    <mergeCell ref="H31:I31"/>
    <mergeCell ref="H30:I30"/>
  </mergeCells>
  <pageMargins left="0.9" right="0.2" top="0" bottom="0" header="0.3" footer="0.3"/>
  <pageSetup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2:K32"/>
  <sheetViews>
    <sheetView topLeftCell="A7" zoomScaleNormal="100" workbookViewId="0">
      <selection activeCell="F16" sqref="F16"/>
    </sheetView>
  </sheetViews>
  <sheetFormatPr defaultRowHeight="14.25" x14ac:dyDescent="0.45"/>
  <cols>
    <col min="1" max="1" width="20.86328125" customWidth="1"/>
    <col min="2" max="2" width="19.59765625" customWidth="1"/>
    <col min="3" max="3" width="5.86328125" customWidth="1"/>
    <col min="4" max="4" width="15.86328125" customWidth="1"/>
    <col min="5" max="5" width="1.265625" customWidth="1"/>
    <col min="6" max="6" width="18.265625" customWidth="1"/>
    <col min="7" max="7" width="0.59765625" customWidth="1"/>
    <col min="8" max="8" width="17" customWidth="1"/>
    <col min="9" max="9" width="15.3984375" customWidth="1"/>
    <col min="10" max="10" width="14.86328125" customWidth="1"/>
    <col min="11" max="11" width="14.1328125" customWidth="1"/>
  </cols>
  <sheetData>
    <row r="2" spans="1:11" x14ac:dyDescent="0.45">
      <c r="A2" s="17"/>
      <c r="K2" t="s">
        <v>144</v>
      </c>
    </row>
    <row r="3" spans="1:11" x14ac:dyDescent="0.45">
      <c r="A3" s="17"/>
    </row>
    <row r="4" spans="1:11" x14ac:dyDescent="0.45">
      <c r="A4" s="17"/>
    </row>
    <row r="5" spans="1:11" x14ac:dyDescent="0.45">
      <c r="A5" s="17"/>
    </row>
    <row r="6" spans="1:11" x14ac:dyDescent="0.45">
      <c r="A6" s="462" t="s">
        <v>80</v>
      </c>
      <c r="B6" s="462"/>
      <c r="C6" s="462"/>
      <c r="D6" s="462"/>
      <c r="E6" s="462"/>
      <c r="F6" s="462"/>
      <c r="G6" s="462"/>
      <c r="H6" s="462"/>
      <c r="I6" s="462"/>
      <c r="J6" s="462"/>
      <c r="K6" s="462"/>
    </row>
    <row r="7" spans="1:11" x14ac:dyDescent="0.45">
      <c r="A7" s="462" t="s">
        <v>145</v>
      </c>
      <c r="B7" s="462"/>
      <c r="C7" s="462"/>
      <c r="D7" s="462"/>
      <c r="E7" s="462"/>
      <c r="F7" s="462"/>
      <c r="G7" s="462"/>
      <c r="H7" s="462"/>
      <c r="I7" s="462"/>
      <c r="J7" s="462"/>
      <c r="K7" s="462"/>
    </row>
    <row r="8" spans="1:11" x14ac:dyDescent="0.45">
      <c r="A8" s="462" t="str">
        <f>+'Budget Summary Form 1 '!A8:I8</f>
        <v>AJC WIOA 2021 PROGRAM</v>
      </c>
      <c r="B8" s="462"/>
      <c r="C8" s="462"/>
      <c r="D8" s="462"/>
      <c r="E8" s="462"/>
      <c r="F8" s="462"/>
      <c r="G8" s="462"/>
      <c r="H8" s="462"/>
      <c r="I8" s="462"/>
      <c r="J8" s="462"/>
      <c r="K8" s="462"/>
    </row>
    <row r="9" spans="1:11" ht="12.6" customHeight="1" x14ac:dyDescent="0.45"/>
    <row r="10" spans="1:11" x14ac:dyDescent="0.45">
      <c r="A10" s="2" t="s">
        <v>82</v>
      </c>
      <c r="B10" s="44">
        <f>'Budget Recap Form 1A'!C10</f>
        <v>0</v>
      </c>
      <c r="C10" s="55"/>
      <c r="D10" s="55"/>
      <c r="E10" s="26" t="s">
        <v>146</v>
      </c>
      <c r="F10" s="14"/>
      <c r="H10" s="44">
        <f>'Budget Recap Form 1A'!F10</f>
        <v>0</v>
      </c>
      <c r="I10" s="43"/>
      <c r="J10" s="43"/>
      <c r="K10" s="43"/>
    </row>
    <row r="11" spans="1:11" x14ac:dyDescent="0.45">
      <c r="A11" s="26" t="s">
        <v>12</v>
      </c>
      <c r="B11" s="46">
        <f>'Budget Recap Form 1A'!C11</f>
        <v>0</v>
      </c>
      <c r="C11" s="53"/>
      <c r="D11" s="53"/>
      <c r="E11" s="26" t="s">
        <v>13</v>
      </c>
      <c r="F11" s="26"/>
      <c r="G11" s="26"/>
      <c r="H11" s="53" t="str">
        <f>'Budget Recap Form 1A'!F11</f>
        <v>July 1, 2021 - June 30, 2022</v>
      </c>
      <c r="I11" s="45"/>
      <c r="J11" s="45"/>
      <c r="K11" s="45"/>
    </row>
    <row r="12" spans="1:11" ht="15.75" x14ac:dyDescent="0.45">
      <c r="A12" s="26" t="s">
        <v>14</v>
      </c>
      <c r="B12" s="49">
        <f>'Budget Recap Form 1A'!C12</f>
        <v>0</v>
      </c>
      <c r="C12" s="57"/>
      <c r="D12" s="57"/>
      <c r="E12" s="26" t="s">
        <v>15</v>
      </c>
      <c r="F12" s="26"/>
      <c r="G12" s="26"/>
      <c r="H12" s="65">
        <f>'Budget Recap Form 1A'!F12</f>
        <v>0</v>
      </c>
      <c r="I12" s="47"/>
      <c r="J12" s="47"/>
      <c r="K12" s="47"/>
    </row>
    <row r="13" spans="1:11" x14ac:dyDescent="0.45">
      <c r="A13" s="26" t="s">
        <v>16</v>
      </c>
      <c r="B13" s="49" t="str">
        <f>'Budget Recap Form 1A'!C13</f>
        <v>17.259 - Youth Activites</v>
      </c>
      <c r="C13" s="53"/>
      <c r="D13" s="53"/>
      <c r="E13" s="26" t="s">
        <v>147</v>
      </c>
      <c r="F13" s="26"/>
      <c r="G13" s="26"/>
      <c r="H13" s="49">
        <f>'Budget Recap Form 1A'!F13</f>
        <v>0</v>
      </c>
      <c r="I13" s="47"/>
      <c r="J13" s="47"/>
      <c r="K13" s="45"/>
    </row>
    <row r="14" spans="1:11" ht="18" customHeight="1" thickBot="1" x14ac:dyDescent="0.5">
      <c r="D14" t="s">
        <v>253</v>
      </c>
      <c r="F14" s="1"/>
      <c r="G14" s="1"/>
    </row>
    <row r="15" spans="1:11" x14ac:dyDescent="0.45">
      <c r="A15" s="5"/>
      <c r="B15" s="6" t="s">
        <v>19</v>
      </c>
      <c r="C15" s="7"/>
      <c r="D15" s="8" t="s">
        <v>20</v>
      </c>
      <c r="E15" s="19"/>
      <c r="F15" s="8" t="s">
        <v>21</v>
      </c>
      <c r="G15" s="20"/>
      <c r="H15" s="36" t="s">
        <v>22</v>
      </c>
      <c r="I15" s="33" t="s">
        <v>23</v>
      </c>
      <c r="J15" s="8" t="s">
        <v>47</v>
      </c>
      <c r="K15" s="8" t="s">
        <v>87</v>
      </c>
    </row>
    <row r="16" spans="1:11" ht="42" customHeight="1" x14ac:dyDescent="0.45">
      <c r="A16" s="463" t="s">
        <v>24</v>
      </c>
      <c r="B16" s="464"/>
      <c r="C16" s="465"/>
      <c r="D16" s="10" t="s">
        <v>148</v>
      </c>
      <c r="E16" s="20"/>
      <c r="F16" s="10" t="s">
        <v>262</v>
      </c>
      <c r="G16" s="24"/>
      <c r="H16" s="42" t="s">
        <v>149</v>
      </c>
      <c r="I16" s="34" t="s">
        <v>150</v>
      </c>
      <c r="J16" s="28" t="s">
        <v>259</v>
      </c>
      <c r="K16" s="10" t="s">
        <v>151</v>
      </c>
    </row>
    <row r="17" spans="1:11" ht="18.75" customHeight="1" x14ac:dyDescent="0.45">
      <c r="A17" s="361" t="s">
        <v>31</v>
      </c>
      <c r="B17" s="361"/>
      <c r="C17" s="361"/>
      <c r="D17" s="68">
        <f>+SUM('Budget Revision RECAP Form 1C'!D17:D24)</f>
        <v>0</v>
      </c>
      <c r="E17" s="68">
        <f>+SUM('Budget Revision RECAP Form 1C'!E17:E24)</f>
        <v>0</v>
      </c>
      <c r="F17" s="68">
        <f>+SUM('Budget Revision RECAP Form 1C'!F17:F24)</f>
        <v>0</v>
      </c>
      <c r="G17" s="31"/>
      <c r="H17" s="66">
        <f>K17-(D17+F17)</f>
        <v>0</v>
      </c>
      <c r="I17" s="68">
        <f>+SUM('Budget Revision RECAP Form 1C'!I17:I24)</f>
        <v>0</v>
      </c>
      <c r="J17" s="68">
        <f>+SUM('Budget Revision RECAP Form 1C'!J17:J24)</f>
        <v>0</v>
      </c>
      <c r="K17" s="68">
        <f>+I17+J17</f>
        <v>0</v>
      </c>
    </row>
    <row r="18" spans="1:11" ht="18.75" customHeight="1" x14ac:dyDescent="0.45">
      <c r="A18" s="362" t="s">
        <v>32</v>
      </c>
      <c r="B18" s="362"/>
      <c r="C18" s="362"/>
      <c r="D18" s="68">
        <f>+SUM('Budget Revision RECAP Form 1C'!D26:D34)</f>
        <v>0</v>
      </c>
      <c r="E18" s="68">
        <f>+SUM('Budget Revision RECAP Form 1C'!E26:E34)</f>
        <v>0</v>
      </c>
      <c r="F18" s="68">
        <f>+SUM('Budget Revision RECAP Form 1C'!F26:F34)</f>
        <v>0</v>
      </c>
      <c r="G18" s="31"/>
      <c r="H18" s="66">
        <f t="shared" ref="H18:H19" si="0">K18-(D18+F18)</f>
        <v>0</v>
      </c>
      <c r="I18" s="68">
        <f>+SUM('Budget Revision RECAP Form 1C'!I26:I34)</f>
        <v>0</v>
      </c>
      <c r="J18" s="68">
        <f>+SUM('Budget Revision RECAP Form 1C'!J26:J34)</f>
        <v>0</v>
      </c>
      <c r="K18" s="68">
        <f t="shared" ref="K18:K19" si="1">+I18+J18</f>
        <v>0</v>
      </c>
    </row>
    <row r="19" spans="1:11" ht="19.5" customHeight="1" x14ac:dyDescent="0.45">
      <c r="A19" s="358" t="s">
        <v>33</v>
      </c>
      <c r="B19" s="359"/>
      <c r="C19" s="360"/>
      <c r="D19" s="68">
        <f>+SUM('Budget Revision RECAP Form 1C'!D35:D36)</f>
        <v>0</v>
      </c>
      <c r="E19" s="257">
        <f>+SUM('Budget Revision RECAP Form 1C'!E35:E36)</f>
        <v>0</v>
      </c>
      <c r="F19" s="257">
        <f>+SUM('Budget Revision RECAP Form 1C'!F35:F36)</f>
        <v>0</v>
      </c>
      <c r="G19" s="25"/>
      <c r="H19" s="258">
        <f t="shared" si="0"/>
        <v>0</v>
      </c>
      <c r="I19" s="68">
        <f>+SUM('Budget Revision RECAP Form 1C'!I35:I36)</f>
        <v>0</v>
      </c>
      <c r="J19" s="68">
        <f>+SUM('Budget Revision RECAP Form 1C'!J35:J36)</f>
        <v>0</v>
      </c>
      <c r="K19" s="68">
        <f t="shared" si="1"/>
        <v>0</v>
      </c>
    </row>
    <row r="20" spans="1:11" x14ac:dyDescent="0.45">
      <c r="A20" s="457" t="s">
        <v>34</v>
      </c>
      <c r="B20" s="458"/>
      <c r="C20" s="459"/>
      <c r="D20" s="15">
        <f>SUM(D17:D19)</f>
        <v>0</v>
      </c>
      <c r="E20" s="259"/>
      <c r="F20" s="15">
        <f>SUM(F17:F19)</f>
        <v>0</v>
      </c>
      <c r="G20" s="259"/>
      <c r="H20" s="15">
        <f>SUM(H17:H19)</f>
        <v>0</v>
      </c>
      <c r="I20" s="35">
        <f>SUM(I17:I19)</f>
        <v>0</v>
      </c>
      <c r="J20" s="35">
        <f>SUM(J17:J19)</f>
        <v>0</v>
      </c>
      <c r="K20" s="67">
        <f>SUM(K17:K19)</f>
        <v>0</v>
      </c>
    </row>
    <row r="21" spans="1:11" x14ac:dyDescent="0.45">
      <c r="A21" s="313" t="s">
        <v>35</v>
      </c>
      <c r="B21" s="314"/>
      <c r="C21" s="314"/>
      <c r="D21" s="83"/>
      <c r="E21" s="83"/>
      <c r="F21" s="256"/>
      <c r="G21" s="256"/>
      <c r="H21" s="256"/>
      <c r="I21" s="255" t="e">
        <f>ROUND(I19/I20,4)</f>
        <v>#DIV/0!</v>
      </c>
      <c r="J21" s="255" t="e">
        <f t="shared" ref="J21" si="2">ROUND(J19/J20,4)</f>
        <v>#DIV/0!</v>
      </c>
      <c r="K21" s="255" t="e">
        <f t="shared" ref="K21" si="3">ROUND(K19/K20,4)</f>
        <v>#DIV/0!</v>
      </c>
    </row>
    <row r="22" spans="1:11" x14ac:dyDescent="0.45">
      <c r="A22" s="460" t="s">
        <v>36</v>
      </c>
      <c r="B22" s="461"/>
      <c r="C22" s="461"/>
      <c r="D22" s="16"/>
      <c r="E22" s="9"/>
      <c r="F22" s="16"/>
      <c r="G22" s="9"/>
      <c r="H22" s="16"/>
      <c r="I22" s="41"/>
      <c r="K22" s="61" t="str">
        <f>IF(K20&gt;0,+J20/K20,"")</f>
        <v/>
      </c>
    </row>
    <row r="23" spans="1:11" ht="9" customHeight="1" x14ac:dyDescent="0.45">
      <c r="A23" s="320"/>
      <c r="B23" s="18"/>
      <c r="C23" s="18"/>
      <c r="D23" s="16"/>
      <c r="E23" s="9"/>
      <c r="F23" s="27"/>
      <c r="G23" s="27"/>
      <c r="H23" s="27"/>
      <c r="I23" s="27"/>
      <c r="J23" s="37"/>
      <c r="K23" s="38"/>
    </row>
    <row r="24" spans="1:11" x14ac:dyDescent="0.45">
      <c r="A24" s="4" t="s">
        <v>152</v>
      </c>
      <c r="B24" s="4"/>
      <c r="C24" s="4"/>
      <c r="D24" s="9"/>
      <c r="E24" s="9"/>
      <c r="F24" s="39" t="s">
        <v>153</v>
      </c>
      <c r="G24" s="29"/>
      <c r="H24" s="29"/>
      <c r="I24" s="29"/>
      <c r="J24" s="29"/>
      <c r="K24" s="29"/>
    </row>
    <row r="25" spans="1:11" x14ac:dyDescent="0.45">
      <c r="A25" s="11"/>
      <c r="B25" s="11"/>
      <c r="C25" s="11"/>
      <c r="D25" s="9"/>
      <c r="E25" s="9"/>
      <c r="F25" s="30"/>
      <c r="G25" s="30"/>
      <c r="H25" s="30"/>
      <c r="I25" s="30"/>
      <c r="J25" s="30"/>
      <c r="K25" s="30"/>
    </row>
    <row r="26" spans="1:11" x14ac:dyDescent="0.45">
      <c r="A26" s="4" t="s">
        <v>154</v>
      </c>
      <c r="B26" s="3"/>
      <c r="C26" s="3"/>
      <c r="D26" s="9"/>
      <c r="E26" s="9"/>
      <c r="F26" s="39" t="s">
        <v>155</v>
      </c>
      <c r="G26" s="29"/>
      <c r="H26" s="29"/>
      <c r="I26" s="29"/>
      <c r="J26" s="29"/>
      <c r="K26" s="40" t="s">
        <v>75</v>
      </c>
    </row>
    <row r="27" spans="1:11" ht="22.5" customHeight="1" x14ac:dyDescent="0.45">
      <c r="A27" s="12"/>
      <c r="B27" s="12"/>
      <c r="C27" s="12"/>
      <c r="F27" s="30" t="s">
        <v>156</v>
      </c>
      <c r="G27" s="30"/>
      <c r="H27" s="30"/>
      <c r="I27" s="30"/>
      <c r="J27" s="30"/>
      <c r="K27" s="30"/>
    </row>
    <row r="28" spans="1:11" x14ac:dyDescent="0.45">
      <c r="A28" s="4" t="s">
        <v>40</v>
      </c>
      <c r="B28" s="3"/>
      <c r="C28" s="3"/>
      <c r="F28" s="39" t="s">
        <v>40</v>
      </c>
      <c r="G28" s="29"/>
      <c r="H28" s="29"/>
      <c r="I28" s="29"/>
      <c r="J28" s="29"/>
      <c r="K28" s="29"/>
    </row>
    <row r="29" spans="1:11" ht="18.75" customHeight="1" x14ac:dyDescent="0.45">
      <c r="A29" s="12"/>
      <c r="B29" s="12"/>
      <c r="C29" s="12"/>
      <c r="F29" s="30" t="s">
        <v>77</v>
      </c>
      <c r="G29" s="30"/>
      <c r="H29" s="30"/>
      <c r="I29" s="30"/>
      <c r="J29" s="30"/>
      <c r="K29" s="30"/>
    </row>
    <row r="30" spans="1:11" x14ac:dyDescent="0.45">
      <c r="A30" s="4" t="s">
        <v>42</v>
      </c>
      <c r="B30" s="3"/>
      <c r="C30" s="3"/>
      <c r="F30" s="39" t="s">
        <v>42</v>
      </c>
      <c r="G30" s="29"/>
      <c r="H30" s="29"/>
      <c r="I30" s="29"/>
      <c r="J30" s="29"/>
      <c r="K30" s="29"/>
    </row>
    <row r="31" spans="1:11" ht="14.65" thickBot="1" x14ac:dyDescent="0.5"/>
    <row r="32" spans="1:11" ht="14.65" thickBot="1" x14ac:dyDescent="0.5">
      <c r="A32" s="350" t="s">
        <v>157</v>
      </c>
      <c r="B32" s="455"/>
      <c r="C32" s="455"/>
      <c r="D32" s="455"/>
      <c r="E32" s="455"/>
      <c r="F32" s="455"/>
      <c r="G32" s="455"/>
      <c r="H32" s="455"/>
      <c r="I32" s="455"/>
      <c r="J32" s="455"/>
      <c r="K32" s="456"/>
    </row>
  </sheetData>
  <mergeCells count="10">
    <mergeCell ref="A32:K32"/>
    <mergeCell ref="A20:C20"/>
    <mergeCell ref="A22:C22"/>
    <mergeCell ref="A19:C19"/>
    <mergeCell ref="A6:K6"/>
    <mergeCell ref="A7:K7"/>
    <mergeCell ref="A8:K8"/>
    <mergeCell ref="A16:C16"/>
    <mergeCell ref="A17:C17"/>
    <mergeCell ref="A18:C18"/>
  </mergeCells>
  <conditionalFormatting sqref="I21:K21">
    <cfRule type="cellIs" dxfId="6" priority="1" operator="lessThan">
      <formula>0.03</formula>
    </cfRule>
    <cfRule type="cellIs" dxfId="5" priority="2" operator="greaterThan">
      <formula>0.0299</formula>
    </cfRule>
  </conditionalFormatting>
  <pageMargins left="0.5" right="0" top="0.25" bottom="0.25" header="0.3" footer="0.3"/>
  <pageSetup scale="9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2:M55"/>
  <sheetViews>
    <sheetView topLeftCell="A7" zoomScale="90" zoomScaleNormal="90" workbookViewId="0">
      <selection activeCell="J16" sqref="J16"/>
    </sheetView>
  </sheetViews>
  <sheetFormatPr defaultRowHeight="14.25" x14ac:dyDescent="0.45"/>
  <cols>
    <col min="1" max="1" width="20.86328125" customWidth="1"/>
    <col min="2" max="2" width="19.59765625" customWidth="1"/>
    <col min="3" max="3" width="5.86328125" customWidth="1"/>
    <col min="4" max="4" width="15.86328125" customWidth="1"/>
    <col min="5" max="5" width="1.265625" customWidth="1"/>
    <col min="6" max="6" width="18.265625" customWidth="1"/>
    <col min="7" max="7" width="0.59765625" customWidth="1"/>
    <col min="8" max="8" width="17" customWidth="1"/>
    <col min="9" max="9" width="15.3984375" customWidth="1"/>
    <col min="10" max="10" width="14.86328125" customWidth="1"/>
    <col min="11" max="11" width="14.1328125" customWidth="1"/>
  </cols>
  <sheetData>
    <row r="2" spans="1:11" x14ac:dyDescent="0.45">
      <c r="A2" s="17"/>
      <c r="K2" t="s">
        <v>158</v>
      </c>
    </row>
    <row r="3" spans="1:11" x14ac:dyDescent="0.45">
      <c r="A3" s="17"/>
    </row>
    <row r="4" spans="1:11" x14ac:dyDescent="0.45">
      <c r="A4" s="17"/>
    </row>
    <row r="5" spans="1:11" x14ac:dyDescent="0.45">
      <c r="A5" s="17"/>
    </row>
    <row r="6" spans="1:11" x14ac:dyDescent="0.45">
      <c r="A6" s="462" t="s">
        <v>80</v>
      </c>
      <c r="B6" s="462"/>
      <c r="C6" s="462"/>
      <c r="D6" s="462"/>
      <c r="E6" s="462"/>
      <c r="F6" s="462"/>
      <c r="G6" s="462"/>
      <c r="H6" s="462"/>
      <c r="I6" s="462"/>
      <c r="J6" s="462"/>
      <c r="K6" s="462"/>
    </row>
    <row r="7" spans="1:11" x14ac:dyDescent="0.45">
      <c r="A7" s="462" t="s">
        <v>159</v>
      </c>
      <c r="B7" s="462"/>
      <c r="C7" s="462"/>
      <c r="D7" s="462"/>
      <c r="E7" s="462"/>
      <c r="F7" s="462"/>
      <c r="G7" s="462"/>
      <c r="H7" s="462"/>
      <c r="I7" s="462"/>
      <c r="J7" s="462"/>
      <c r="K7" s="462"/>
    </row>
    <row r="8" spans="1:11" x14ac:dyDescent="0.45">
      <c r="A8" s="462" t="str">
        <f>+'Budget Revision Summary Form 1B'!A8:K8</f>
        <v>AJC WIOA 2021 PROGRAM</v>
      </c>
      <c r="B8" s="462"/>
      <c r="C8" s="462"/>
      <c r="D8" s="462"/>
      <c r="E8" s="462"/>
      <c r="F8" s="462"/>
      <c r="G8" s="462"/>
      <c r="H8" s="462"/>
      <c r="I8" s="462"/>
      <c r="J8" s="462"/>
      <c r="K8" s="462"/>
    </row>
    <row r="9" spans="1:11" ht="12.6" customHeight="1" x14ac:dyDescent="0.45"/>
    <row r="10" spans="1:11" x14ac:dyDescent="0.45">
      <c r="A10" s="2" t="s">
        <v>82</v>
      </c>
      <c r="B10" s="44">
        <f>'Budget Recap Form 1A'!C10</f>
        <v>0</v>
      </c>
      <c r="C10" s="55"/>
      <c r="D10" s="55"/>
      <c r="E10" s="26" t="s">
        <v>146</v>
      </c>
      <c r="F10" s="14"/>
      <c r="H10" s="44">
        <f>'Budget Recap Form 1A'!F10</f>
        <v>0</v>
      </c>
      <c r="I10" s="43"/>
      <c r="J10" s="43"/>
      <c r="K10" s="43"/>
    </row>
    <row r="11" spans="1:11" x14ac:dyDescent="0.45">
      <c r="A11" s="26" t="s">
        <v>12</v>
      </c>
      <c r="B11" s="46">
        <f>'Budget Recap Form 1A'!C11</f>
        <v>0</v>
      </c>
      <c r="C11" s="53"/>
      <c r="D11" s="53"/>
      <c r="E11" s="26" t="s">
        <v>13</v>
      </c>
      <c r="F11" s="26"/>
      <c r="G11" s="26"/>
      <c r="H11" s="53" t="str">
        <f>'Budget Recap Form 1A'!F11</f>
        <v>July 1, 2021 - June 30, 2022</v>
      </c>
      <c r="I11" s="45"/>
      <c r="J11" s="45"/>
      <c r="K11" s="45"/>
    </row>
    <row r="12" spans="1:11" ht="15.75" x14ac:dyDescent="0.45">
      <c r="A12" s="26" t="s">
        <v>14</v>
      </c>
      <c r="B12" s="49">
        <f>'Budget Recap Form 1A'!C12</f>
        <v>0</v>
      </c>
      <c r="C12" s="57"/>
      <c r="D12" s="57"/>
      <c r="E12" s="26" t="s">
        <v>15</v>
      </c>
      <c r="F12" s="26"/>
      <c r="G12" s="26"/>
      <c r="H12" s="65">
        <f>'Budget Recap Form 1A'!F12</f>
        <v>0</v>
      </c>
      <c r="I12" s="47"/>
      <c r="J12" s="47"/>
      <c r="K12" s="47"/>
    </row>
    <row r="13" spans="1:11" x14ac:dyDescent="0.45">
      <c r="A13" s="26" t="s">
        <v>16</v>
      </c>
      <c r="B13" s="49" t="str">
        <f>'Budget Recap Form 1A'!C13</f>
        <v>17.259 - Youth Activites</v>
      </c>
      <c r="C13" s="53"/>
      <c r="D13" s="53"/>
      <c r="E13" s="26" t="s">
        <v>147</v>
      </c>
      <c r="F13" s="26"/>
      <c r="G13" s="26"/>
      <c r="H13" s="49">
        <f>'Budget Recap Form 1A'!F13</f>
        <v>0</v>
      </c>
      <c r="I13" s="47"/>
      <c r="J13" s="47"/>
      <c r="K13" s="45"/>
    </row>
    <row r="14" spans="1:11" ht="18" customHeight="1" thickBot="1" x14ac:dyDescent="0.5">
      <c r="D14" t="s">
        <v>253</v>
      </c>
      <c r="F14" s="1"/>
      <c r="G14" s="1"/>
    </row>
    <row r="15" spans="1:11" x14ac:dyDescent="0.45">
      <c r="A15" s="5"/>
      <c r="B15" s="6" t="s">
        <v>19</v>
      </c>
      <c r="C15" s="7"/>
      <c r="D15" s="8" t="s">
        <v>20</v>
      </c>
      <c r="E15" s="19"/>
      <c r="F15" s="8" t="s">
        <v>21</v>
      </c>
      <c r="G15" s="20"/>
      <c r="H15" s="36" t="s">
        <v>22</v>
      </c>
      <c r="I15" s="33" t="s">
        <v>23</v>
      </c>
      <c r="J15" s="8" t="s">
        <v>47</v>
      </c>
      <c r="K15" s="8" t="s">
        <v>87</v>
      </c>
    </row>
    <row r="16" spans="1:11" ht="42" customHeight="1" x14ac:dyDescent="0.45">
      <c r="A16" s="467" t="s">
        <v>24</v>
      </c>
      <c r="B16" s="468"/>
      <c r="C16" s="469"/>
      <c r="D16" s="10" t="s">
        <v>148</v>
      </c>
      <c r="E16" s="20"/>
      <c r="F16" s="10" t="s">
        <v>262</v>
      </c>
      <c r="G16" s="24"/>
      <c r="H16" s="42" t="s">
        <v>149</v>
      </c>
      <c r="I16" s="34" t="s">
        <v>150</v>
      </c>
      <c r="J16" s="28" t="s">
        <v>259</v>
      </c>
      <c r="K16" s="10" t="s">
        <v>151</v>
      </c>
    </row>
    <row r="17" spans="1:11" ht="16.5" customHeight="1" x14ac:dyDescent="0.45">
      <c r="A17" s="466" t="s">
        <v>49</v>
      </c>
      <c r="B17" s="466"/>
      <c r="C17" s="466"/>
      <c r="D17" s="201"/>
      <c r="E17" s="21"/>
      <c r="F17" s="201"/>
      <c r="G17" s="31"/>
      <c r="H17" s="66">
        <f>K17-(D17+F17)</f>
        <v>0</v>
      </c>
      <c r="I17" s="267"/>
      <c r="J17" s="216"/>
      <c r="K17" s="68">
        <f>+I17+J17</f>
        <v>0</v>
      </c>
    </row>
    <row r="18" spans="1:11" ht="16.5" customHeight="1" x14ac:dyDescent="0.45">
      <c r="A18" s="466" t="s">
        <v>50</v>
      </c>
      <c r="B18" s="466"/>
      <c r="C18" s="466"/>
      <c r="D18" s="201"/>
      <c r="E18" s="21"/>
      <c r="F18" s="201"/>
      <c r="G18" s="31"/>
      <c r="H18" s="66">
        <f t="shared" ref="H18:H36" si="0">K18-(D18+F18)</f>
        <v>0</v>
      </c>
      <c r="I18" s="267"/>
      <c r="J18" s="216"/>
      <c r="K18" s="68">
        <f t="shared" ref="K18:K35" si="1">+I18+J18</f>
        <v>0</v>
      </c>
    </row>
    <row r="19" spans="1:11" ht="16.5" customHeight="1" x14ac:dyDescent="0.45">
      <c r="A19" s="466" t="s">
        <v>51</v>
      </c>
      <c r="B19" s="466"/>
      <c r="C19" s="466"/>
      <c r="D19" s="201"/>
      <c r="E19" s="21"/>
      <c r="F19" s="201"/>
      <c r="G19" s="25"/>
      <c r="H19" s="66">
        <f t="shared" si="0"/>
        <v>0</v>
      </c>
      <c r="I19" s="267"/>
      <c r="J19" s="216"/>
      <c r="K19" s="68">
        <f t="shared" si="1"/>
        <v>0</v>
      </c>
    </row>
    <row r="20" spans="1:11" ht="16.5" customHeight="1" x14ac:dyDescent="0.45">
      <c r="A20" s="466" t="s">
        <v>52</v>
      </c>
      <c r="B20" s="466"/>
      <c r="C20" s="466"/>
      <c r="D20" s="201"/>
      <c r="E20" s="21"/>
      <c r="F20" s="201"/>
      <c r="G20" s="31"/>
      <c r="H20" s="66">
        <f t="shared" si="0"/>
        <v>0</v>
      </c>
      <c r="I20" s="267"/>
      <c r="J20" s="216"/>
      <c r="K20" s="68">
        <f t="shared" si="1"/>
        <v>0</v>
      </c>
    </row>
    <row r="21" spans="1:11" ht="16.5" customHeight="1" x14ac:dyDescent="0.45">
      <c r="A21" s="466" t="s">
        <v>53</v>
      </c>
      <c r="B21" s="466"/>
      <c r="C21" s="466"/>
      <c r="D21" s="201"/>
      <c r="E21" s="21"/>
      <c r="F21" s="201"/>
      <c r="G21" s="31"/>
      <c r="H21" s="66">
        <f t="shared" si="0"/>
        <v>0</v>
      </c>
      <c r="I21" s="267"/>
      <c r="J21" s="216"/>
      <c r="K21" s="68">
        <f t="shared" si="1"/>
        <v>0</v>
      </c>
    </row>
    <row r="22" spans="1:11" ht="16.5" customHeight="1" x14ac:dyDescent="0.45">
      <c r="A22" s="466" t="s">
        <v>54</v>
      </c>
      <c r="B22" s="466"/>
      <c r="C22" s="466"/>
      <c r="D22" s="201"/>
      <c r="E22" s="21"/>
      <c r="F22" s="201"/>
      <c r="G22" s="31"/>
      <c r="H22" s="66">
        <f t="shared" si="0"/>
        <v>0</v>
      </c>
      <c r="I22" s="267"/>
      <c r="J22" s="216"/>
      <c r="K22" s="68">
        <f t="shared" si="1"/>
        <v>0</v>
      </c>
    </row>
    <row r="23" spans="1:11" ht="16.5" customHeight="1" x14ac:dyDescent="0.45">
      <c r="A23" s="483" t="s">
        <v>55</v>
      </c>
      <c r="B23" s="484"/>
      <c r="C23" s="485"/>
      <c r="D23" s="201"/>
      <c r="E23" s="21"/>
      <c r="F23" s="201"/>
      <c r="G23" s="31"/>
      <c r="H23" s="66">
        <f t="shared" si="0"/>
        <v>0</v>
      </c>
      <c r="I23" s="267"/>
      <c r="J23" s="216"/>
      <c r="K23" s="68">
        <f t="shared" si="1"/>
        <v>0</v>
      </c>
    </row>
    <row r="24" spans="1:11" ht="16.5" customHeight="1" x14ac:dyDescent="0.45">
      <c r="A24" s="323" t="s">
        <v>60</v>
      </c>
      <c r="B24" s="486" t="str">
        <f>+'Non-Personnel Form 3'!D20</f>
        <v>(specify here)</v>
      </c>
      <c r="C24" s="487"/>
      <c r="D24" s="201"/>
      <c r="E24" s="21"/>
      <c r="F24" s="201"/>
      <c r="G24" s="31"/>
      <c r="H24" s="66">
        <f t="shared" si="0"/>
        <v>0</v>
      </c>
      <c r="I24" s="267"/>
      <c r="J24" s="216"/>
      <c r="K24" s="68">
        <f t="shared" si="1"/>
        <v>0</v>
      </c>
    </row>
    <row r="25" spans="1:11" ht="8.25" customHeight="1" x14ac:dyDescent="0.45">
      <c r="A25" s="493"/>
      <c r="B25" s="494"/>
      <c r="C25" s="494"/>
      <c r="D25" s="494"/>
      <c r="E25" s="494"/>
      <c r="F25" s="494"/>
      <c r="G25" s="494"/>
      <c r="H25" s="494"/>
      <c r="I25" s="494"/>
      <c r="J25" s="494"/>
      <c r="K25" s="495"/>
    </row>
    <row r="26" spans="1:11" ht="31.5" customHeight="1" x14ac:dyDescent="0.45">
      <c r="A26" s="470" t="s">
        <v>57</v>
      </c>
      <c r="B26" s="470"/>
      <c r="C26" s="470"/>
      <c r="D26" s="202"/>
      <c r="E26" s="22"/>
      <c r="F26" s="202"/>
      <c r="G26" s="32"/>
      <c r="H26" s="66">
        <f t="shared" si="0"/>
        <v>0</v>
      </c>
      <c r="I26" s="268"/>
      <c r="J26" s="268"/>
      <c r="K26" s="68">
        <f t="shared" si="1"/>
        <v>0</v>
      </c>
    </row>
    <row r="27" spans="1:11" ht="31.5" customHeight="1" x14ac:dyDescent="0.45">
      <c r="A27" s="470" t="s">
        <v>58</v>
      </c>
      <c r="B27" s="470"/>
      <c r="C27" s="470"/>
      <c r="D27" s="201"/>
      <c r="E27" s="21"/>
      <c r="F27" s="201"/>
      <c r="G27" s="31"/>
      <c r="H27" s="66">
        <f t="shared" si="0"/>
        <v>0</v>
      </c>
      <c r="I27" s="269"/>
      <c r="J27" s="269"/>
      <c r="K27" s="68">
        <f t="shared" si="1"/>
        <v>0</v>
      </c>
    </row>
    <row r="28" spans="1:11" ht="16.5" customHeight="1" x14ac:dyDescent="0.45">
      <c r="A28" s="488" t="s">
        <v>59</v>
      </c>
      <c r="B28" s="489"/>
      <c r="C28" s="490"/>
      <c r="D28" s="201"/>
      <c r="E28" s="21"/>
      <c r="F28" s="201"/>
      <c r="G28" s="31"/>
      <c r="H28" s="66">
        <f t="shared" si="0"/>
        <v>0</v>
      </c>
      <c r="I28" s="269"/>
      <c r="J28" s="269"/>
      <c r="K28" s="68">
        <f t="shared" ref="K28:K29" si="2">+I28+J28</f>
        <v>0</v>
      </c>
    </row>
    <row r="29" spans="1:11" ht="16.5" customHeight="1" x14ac:dyDescent="0.45">
      <c r="A29" s="205" t="s">
        <v>60</v>
      </c>
      <c r="B29" s="491" t="str">
        <f>'Non-Personnel Form 3'!D25</f>
        <v>Recognition, Events &amp; Activities</v>
      </c>
      <c r="C29" s="492"/>
      <c r="D29" s="201"/>
      <c r="E29" s="21"/>
      <c r="F29" s="201"/>
      <c r="G29" s="31"/>
      <c r="H29" s="66">
        <f t="shared" si="0"/>
        <v>0</v>
      </c>
      <c r="I29" s="269"/>
      <c r="J29" s="269"/>
      <c r="K29" s="68">
        <f t="shared" si="2"/>
        <v>0</v>
      </c>
    </row>
    <row r="30" spans="1:11" ht="16.5" customHeight="1" x14ac:dyDescent="0.45">
      <c r="A30" s="480" t="s">
        <v>61</v>
      </c>
      <c r="B30" s="480"/>
      <c r="C30" s="480"/>
      <c r="D30" s="201"/>
      <c r="E30" s="21"/>
      <c r="F30" s="201"/>
      <c r="G30" s="31"/>
      <c r="H30" s="66">
        <f t="shared" si="0"/>
        <v>0</v>
      </c>
      <c r="I30" s="269"/>
      <c r="J30" s="269"/>
      <c r="K30" s="68">
        <f t="shared" ref="K30" si="3">+I30+J30</f>
        <v>0</v>
      </c>
    </row>
    <row r="31" spans="1:11" ht="16.5" customHeight="1" x14ac:dyDescent="0.45">
      <c r="A31" s="471" t="s">
        <v>62</v>
      </c>
      <c r="B31" s="471"/>
      <c r="C31" s="471"/>
      <c r="D31" s="201"/>
      <c r="E31" s="21"/>
      <c r="F31" s="201"/>
      <c r="G31" s="31"/>
      <c r="H31" s="66">
        <f t="shared" si="0"/>
        <v>0</v>
      </c>
      <c r="I31" s="269"/>
      <c r="J31" s="269"/>
      <c r="K31" s="68">
        <f t="shared" si="1"/>
        <v>0</v>
      </c>
    </row>
    <row r="32" spans="1:11" ht="16.5" customHeight="1" x14ac:dyDescent="0.45">
      <c r="A32" s="472" t="s">
        <v>63</v>
      </c>
      <c r="B32" s="478"/>
      <c r="C32" s="479"/>
      <c r="D32" s="201"/>
      <c r="E32" s="21"/>
      <c r="F32" s="201"/>
      <c r="G32" s="31"/>
      <c r="H32" s="66">
        <f t="shared" si="0"/>
        <v>0</v>
      </c>
      <c r="I32" s="269"/>
      <c r="J32" s="269"/>
      <c r="K32" s="68">
        <f t="shared" si="1"/>
        <v>0</v>
      </c>
    </row>
    <row r="33" spans="1:13" ht="16.5" customHeight="1" x14ac:dyDescent="0.45">
      <c r="A33" s="472" t="s">
        <v>64</v>
      </c>
      <c r="B33" s="473"/>
      <c r="C33" s="474"/>
      <c r="D33" s="201"/>
      <c r="E33" s="21"/>
      <c r="F33" s="201"/>
      <c r="G33" s="31"/>
      <c r="H33" s="66">
        <f>K33-(D33+F33)</f>
        <v>0</v>
      </c>
      <c r="I33" s="267"/>
      <c r="J33" s="267"/>
      <c r="K33" s="68">
        <f t="shared" si="1"/>
        <v>0</v>
      </c>
    </row>
    <row r="34" spans="1:13" ht="16.5" customHeight="1" x14ac:dyDescent="0.45">
      <c r="A34" s="481" t="s">
        <v>65</v>
      </c>
      <c r="B34" s="482"/>
      <c r="C34" s="322"/>
      <c r="D34" s="201"/>
      <c r="E34" s="21"/>
      <c r="F34" s="201"/>
      <c r="G34" s="31"/>
      <c r="H34" s="66">
        <f t="shared" si="0"/>
        <v>0</v>
      </c>
      <c r="I34" s="267"/>
      <c r="J34" s="267"/>
      <c r="K34" s="68">
        <f t="shared" si="1"/>
        <v>0</v>
      </c>
    </row>
    <row r="35" spans="1:13" ht="16.5" customHeight="1" x14ac:dyDescent="0.45">
      <c r="A35" s="475" t="s">
        <v>66</v>
      </c>
      <c r="B35" s="476"/>
      <c r="C35" s="477"/>
      <c r="D35" s="201"/>
      <c r="E35" s="21"/>
      <c r="F35" s="201"/>
      <c r="G35" s="31"/>
      <c r="H35" s="66">
        <f t="shared" si="0"/>
        <v>0</v>
      </c>
      <c r="I35" s="267"/>
      <c r="J35" s="267"/>
      <c r="K35" s="68">
        <f t="shared" si="1"/>
        <v>0</v>
      </c>
    </row>
    <row r="36" spans="1:13" ht="16.5" customHeight="1" x14ac:dyDescent="0.45">
      <c r="A36" s="475" t="s">
        <v>68</v>
      </c>
      <c r="B36" s="476"/>
      <c r="C36" s="477"/>
      <c r="D36" s="201"/>
      <c r="E36" s="21"/>
      <c r="F36" s="201"/>
      <c r="G36" s="31"/>
      <c r="H36" s="66">
        <f t="shared" si="0"/>
        <v>0</v>
      </c>
      <c r="I36" s="67"/>
      <c r="J36" s="67"/>
      <c r="K36" s="68">
        <f t="shared" ref="K36" si="4">+I36+J36</f>
        <v>0</v>
      </c>
    </row>
    <row r="37" spans="1:13" ht="16.5" customHeight="1" x14ac:dyDescent="0.45">
      <c r="A37" s="457" t="s">
        <v>34</v>
      </c>
      <c r="B37" s="458"/>
      <c r="C37" s="459"/>
      <c r="D37" s="67">
        <f>SUM(D17:D36)</f>
        <v>0</v>
      </c>
      <c r="E37" s="216"/>
      <c r="F37" s="68">
        <f>SUM(F17:F36)</f>
        <v>0</v>
      </c>
      <c r="G37" s="23"/>
      <c r="H37" s="66">
        <f>SUM(H17:H36)</f>
        <v>0</v>
      </c>
      <c r="I37" s="67">
        <f>SUM(I17:I36)</f>
        <v>0</v>
      </c>
      <c r="J37" s="67">
        <f>SUM(J17:J36)</f>
        <v>0</v>
      </c>
      <c r="K37" s="67">
        <f>SUM(K17:K36)</f>
        <v>0</v>
      </c>
    </row>
    <row r="38" spans="1:13" x14ac:dyDescent="0.45">
      <c r="A38" s="313" t="s">
        <v>160</v>
      </c>
      <c r="B38" s="321"/>
      <c r="C38" s="321"/>
      <c r="D38" s="16"/>
      <c r="E38" s="9"/>
      <c r="F38" s="16"/>
      <c r="G38" s="9"/>
      <c r="H38" s="16"/>
      <c r="I38" s="231"/>
      <c r="K38" s="218" t="e">
        <f>ROUND(SUM(K30:K34)/K37,4)</f>
        <v>#DIV/0!</v>
      </c>
      <c r="M38" s="14"/>
    </row>
    <row r="39" spans="1:13" x14ac:dyDescent="0.45">
      <c r="A39" s="313" t="s">
        <v>161</v>
      </c>
      <c r="B39" s="321"/>
      <c r="C39" s="321"/>
      <c r="D39" s="16"/>
      <c r="E39" s="9"/>
      <c r="F39" s="16"/>
      <c r="G39" s="9"/>
      <c r="H39" s="16"/>
      <c r="I39" s="231"/>
      <c r="K39" s="218" t="e">
        <f>ROUND((((K17+K18)*K38)+SUM(K30:K34))/K37,4)</f>
        <v>#DIV/0!</v>
      </c>
      <c r="M39" s="14"/>
    </row>
    <row r="40" spans="1:13" x14ac:dyDescent="0.45">
      <c r="A40" s="313" t="s">
        <v>71</v>
      </c>
      <c r="B40" s="314"/>
      <c r="C40" s="314"/>
      <c r="D40" s="83"/>
      <c r="E40" s="83"/>
      <c r="F40" s="83"/>
      <c r="G40" s="84"/>
      <c r="H40" s="85"/>
      <c r="I40" s="254"/>
      <c r="K40" s="260" t="e">
        <f>ROUND(SUM(K30:K34)/K37,4)+('Personnel Form 2'!$M$37)/K37</f>
        <v>#DIV/0!</v>
      </c>
      <c r="M40" s="14"/>
    </row>
    <row r="41" spans="1:13" ht="18.75" customHeight="1" thickBot="1" x14ac:dyDescent="0.5">
      <c r="A41" s="320"/>
      <c r="B41" s="18"/>
      <c r="C41" s="18"/>
      <c r="D41" s="16"/>
      <c r="E41" s="9"/>
      <c r="F41" s="27"/>
      <c r="G41" s="27"/>
      <c r="H41" s="27"/>
      <c r="I41" s="27"/>
      <c r="J41" s="37"/>
      <c r="K41" s="38"/>
      <c r="M41" s="14"/>
    </row>
    <row r="42" spans="1:13" ht="14.65" hidden="1" thickBot="1" x14ac:dyDescent="0.5">
      <c r="A42" s="4" t="s">
        <v>152</v>
      </c>
      <c r="B42" s="4"/>
      <c r="C42" s="4"/>
      <c r="D42" s="9"/>
      <c r="E42" s="9"/>
      <c r="F42" s="39" t="s">
        <v>153</v>
      </c>
      <c r="G42" s="29"/>
      <c r="H42" s="29"/>
      <c r="I42" s="29"/>
      <c r="J42" s="29"/>
      <c r="K42" s="29"/>
      <c r="M42" s="14"/>
    </row>
    <row r="43" spans="1:13" ht="14.65" hidden="1" thickBot="1" x14ac:dyDescent="0.5">
      <c r="A43" s="11"/>
      <c r="B43" s="11"/>
      <c r="C43" s="11"/>
      <c r="D43" s="9"/>
      <c r="E43" s="9"/>
      <c r="F43" s="30"/>
      <c r="G43" s="30"/>
      <c r="H43" s="30"/>
      <c r="I43" s="30"/>
      <c r="J43" s="30"/>
      <c r="K43" s="30"/>
      <c r="M43" s="14"/>
    </row>
    <row r="44" spans="1:13" ht="14.65" hidden="1" thickBot="1" x14ac:dyDescent="0.5">
      <c r="A44" s="4" t="s">
        <v>154</v>
      </c>
      <c r="B44" s="3"/>
      <c r="C44" s="3"/>
      <c r="D44" s="9"/>
      <c r="E44" s="9"/>
      <c r="F44" s="39" t="s">
        <v>155</v>
      </c>
      <c r="G44" s="29"/>
      <c r="H44" s="29"/>
      <c r="I44" s="29"/>
      <c r="J44" s="29"/>
      <c r="K44" s="40" t="s">
        <v>75</v>
      </c>
      <c r="M44" s="14"/>
    </row>
    <row r="45" spans="1:13" ht="22.5" hidden="1" customHeight="1" x14ac:dyDescent="0.45">
      <c r="A45" s="12"/>
      <c r="B45" s="12"/>
      <c r="C45" s="12"/>
      <c r="F45" s="30" t="s">
        <v>156</v>
      </c>
      <c r="G45" s="30"/>
      <c r="H45" s="30"/>
      <c r="I45" s="30"/>
      <c r="J45" s="30"/>
      <c r="K45" s="30"/>
      <c r="M45" s="14"/>
    </row>
    <row r="46" spans="1:13" ht="14.65" hidden="1" thickBot="1" x14ac:dyDescent="0.5">
      <c r="A46" s="4" t="s">
        <v>40</v>
      </c>
      <c r="B46" s="3"/>
      <c r="C46" s="3"/>
      <c r="F46" s="39" t="s">
        <v>40</v>
      </c>
      <c r="G46" s="29"/>
      <c r="H46" s="29"/>
      <c r="I46" s="29"/>
      <c r="J46" s="29"/>
      <c r="K46" s="29"/>
      <c r="M46" s="14"/>
    </row>
    <row r="47" spans="1:13" ht="18.75" hidden="1" customHeight="1" x14ac:dyDescent="0.45">
      <c r="A47" s="12"/>
      <c r="B47" s="12"/>
      <c r="C47" s="12"/>
      <c r="F47" s="30" t="s">
        <v>77</v>
      </c>
      <c r="G47" s="30"/>
      <c r="H47" s="30"/>
      <c r="I47" s="30"/>
      <c r="J47" s="30"/>
      <c r="K47" s="30"/>
      <c r="M47" s="14"/>
    </row>
    <row r="48" spans="1:13" ht="14.65" hidden="1" thickBot="1" x14ac:dyDescent="0.5">
      <c r="A48" s="4" t="s">
        <v>42</v>
      </c>
      <c r="B48" s="3"/>
      <c r="C48" s="3"/>
      <c r="F48" s="39" t="s">
        <v>42</v>
      </c>
      <c r="G48" s="29"/>
      <c r="H48" s="29"/>
      <c r="I48" s="29"/>
      <c r="J48" s="29"/>
      <c r="K48" s="29"/>
      <c r="M48" s="14"/>
    </row>
    <row r="49" spans="1:13" ht="14.65" hidden="1" thickBot="1" x14ac:dyDescent="0.5">
      <c r="M49" s="14"/>
    </row>
    <row r="50" spans="1:13" ht="14.65" hidden="1" thickBot="1" x14ac:dyDescent="0.5">
      <c r="A50" s="13" t="s">
        <v>162</v>
      </c>
      <c r="M50" s="14"/>
    </row>
    <row r="51" spans="1:13" ht="14.65" thickBot="1" x14ac:dyDescent="0.5">
      <c r="A51" s="199" t="s">
        <v>163</v>
      </c>
      <c r="B51" s="198"/>
      <c r="C51" s="198"/>
      <c r="D51" s="198"/>
      <c r="E51" s="198"/>
      <c r="F51" s="197"/>
      <c r="G51" s="198"/>
      <c r="H51" s="198"/>
      <c r="I51" s="198"/>
      <c r="J51" s="198"/>
      <c r="K51" s="197"/>
      <c r="M51" s="14"/>
    </row>
    <row r="52" spans="1:13" x14ac:dyDescent="0.45">
      <c r="M52" s="14"/>
    </row>
    <row r="53" spans="1:13" x14ac:dyDescent="0.45">
      <c r="M53" s="14"/>
    </row>
    <row r="54" spans="1:13" x14ac:dyDescent="0.45">
      <c r="M54" s="14"/>
    </row>
    <row r="55" spans="1:13" x14ac:dyDescent="0.45">
      <c r="M55" s="14"/>
    </row>
  </sheetData>
  <mergeCells count="25">
    <mergeCell ref="A23:C23"/>
    <mergeCell ref="B24:C24"/>
    <mergeCell ref="A28:C28"/>
    <mergeCell ref="B29:C29"/>
    <mergeCell ref="A25:K25"/>
    <mergeCell ref="A37:C37"/>
    <mergeCell ref="A26:C26"/>
    <mergeCell ref="A27:C27"/>
    <mergeCell ref="A31:C31"/>
    <mergeCell ref="A33:C33"/>
    <mergeCell ref="A35:C35"/>
    <mergeCell ref="A32:C32"/>
    <mergeCell ref="A30:C30"/>
    <mergeCell ref="A36:C36"/>
    <mergeCell ref="A34:B34"/>
    <mergeCell ref="A22:C22"/>
    <mergeCell ref="A6:K6"/>
    <mergeCell ref="A7:K7"/>
    <mergeCell ref="A8:K8"/>
    <mergeCell ref="A16:C16"/>
    <mergeCell ref="A17:C17"/>
    <mergeCell ref="A18:C18"/>
    <mergeCell ref="A19:C19"/>
    <mergeCell ref="A20:C20"/>
    <mergeCell ref="A21:C21"/>
  </mergeCells>
  <conditionalFormatting sqref="K39">
    <cfRule type="cellIs" dxfId="4" priority="13" operator="lessThan">
      <formula>0.22</formula>
    </cfRule>
    <cfRule type="cellIs" dxfId="3" priority="14" operator="greaterThan">
      <formula>0.2199</formula>
    </cfRule>
  </conditionalFormatting>
  <conditionalFormatting sqref="K40">
    <cfRule type="cellIs" dxfId="2" priority="4" operator="lessThan">
      <formula>$I$38</formula>
    </cfRule>
  </conditionalFormatting>
  <conditionalFormatting sqref="K40">
    <cfRule type="cellIs" dxfId="1" priority="1" operator="greaterThan">
      <formula>0.2199</formula>
    </cfRule>
    <cfRule type="cellIs" dxfId="0" priority="2" operator="lessThan">
      <formula>0.22</formula>
    </cfRule>
    <cfRule type="cellIs" priority="3" operator="lessThan">
      <formula>0.2</formula>
    </cfRule>
  </conditionalFormatting>
  <pageMargins left="0.5" right="0" top="0.25" bottom="0.25" header="0.3" footer="0.3"/>
  <pageSetup scale="8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sheetPr>
  <dimension ref="B1:J64"/>
  <sheetViews>
    <sheetView topLeftCell="D1" workbookViewId="0">
      <selection activeCell="F34" sqref="F34"/>
    </sheetView>
  </sheetViews>
  <sheetFormatPr defaultRowHeight="14.25" x14ac:dyDescent="0.45"/>
  <cols>
    <col min="2" max="2" width="7.86328125" customWidth="1"/>
    <col min="3" max="3" width="38.73046875" customWidth="1"/>
    <col min="4" max="4" width="0.59765625" customWidth="1"/>
    <col min="5" max="5" width="7.59765625" customWidth="1"/>
    <col min="6" max="6" width="43.265625" customWidth="1"/>
    <col min="7" max="7" width="0.86328125" customWidth="1"/>
    <col min="8" max="8" width="8.3984375" customWidth="1"/>
    <col min="9" max="9" width="32.86328125" customWidth="1"/>
    <col min="258" max="258" width="7.86328125" customWidth="1"/>
    <col min="259" max="259" width="38.73046875" customWidth="1"/>
    <col min="260" max="260" width="0.59765625" customWidth="1"/>
    <col min="261" max="261" width="7.59765625" customWidth="1"/>
    <col min="262" max="262" width="43.265625" customWidth="1"/>
    <col min="263" max="263" width="0.86328125" customWidth="1"/>
    <col min="264" max="264" width="8.3984375" customWidth="1"/>
    <col min="265" max="265" width="32.86328125" customWidth="1"/>
    <col min="514" max="514" width="7.86328125" customWidth="1"/>
    <col min="515" max="515" width="38.73046875" customWidth="1"/>
    <col min="516" max="516" width="0.59765625" customWidth="1"/>
    <col min="517" max="517" width="7.59765625" customWidth="1"/>
    <col min="518" max="518" width="43.265625" customWidth="1"/>
    <col min="519" max="519" width="0.86328125" customWidth="1"/>
    <col min="520" max="520" width="8.3984375" customWidth="1"/>
    <col min="521" max="521" width="32.86328125" customWidth="1"/>
    <col min="770" max="770" width="7.86328125" customWidth="1"/>
    <col min="771" max="771" width="38.73046875" customWidth="1"/>
    <col min="772" max="772" width="0.59765625" customWidth="1"/>
    <col min="773" max="773" width="7.59765625" customWidth="1"/>
    <col min="774" max="774" width="43.265625" customWidth="1"/>
    <col min="775" max="775" width="0.86328125" customWidth="1"/>
    <col min="776" max="776" width="8.3984375" customWidth="1"/>
    <col min="777" max="777" width="32.86328125" customWidth="1"/>
    <col min="1026" max="1026" width="7.86328125" customWidth="1"/>
    <col min="1027" max="1027" width="38.73046875" customWidth="1"/>
    <col min="1028" max="1028" width="0.59765625" customWidth="1"/>
    <col min="1029" max="1029" width="7.59765625" customWidth="1"/>
    <col min="1030" max="1030" width="43.265625" customWidth="1"/>
    <col min="1031" max="1031" width="0.86328125" customWidth="1"/>
    <col min="1032" max="1032" width="8.3984375" customWidth="1"/>
    <col min="1033" max="1033" width="32.86328125" customWidth="1"/>
    <col min="1282" max="1282" width="7.86328125" customWidth="1"/>
    <col min="1283" max="1283" width="38.73046875" customWidth="1"/>
    <col min="1284" max="1284" width="0.59765625" customWidth="1"/>
    <col min="1285" max="1285" width="7.59765625" customWidth="1"/>
    <col min="1286" max="1286" width="43.265625" customWidth="1"/>
    <col min="1287" max="1287" width="0.86328125" customWidth="1"/>
    <col min="1288" max="1288" width="8.3984375" customWidth="1"/>
    <col min="1289" max="1289" width="32.86328125" customWidth="1"/>
    <col min="1538" max="1538" width="7.86328125" customWidth="1"/>
    <col min="1539" max="1539" width="38.73046875" customWidth="1"/>
    <col min="1540" max="1540" width="0.59765625" customWidth="1"/>
    <col min="1541" max="1541" width="7.59765625" customWidth="1"/>
    <col min="1542" max="1542" width="43.265625" customWidth="1"/>
    <col min="1543" max="1543" width="0.86328125" customWidth="1"/>
    <col min="1544" max="1544" width="8.3984375" customWidth="1"/>
    <col min="1545" max="1545" width="32.86328125" customWidth="1"/>
    <col min="1794" max="1794" width="7.86328125" customWidth="1"/>
    <col min="1795" max="1795" width="38.73046875" customWidth="1"/>
    <col min="1796" max="1796" width="0.59765625" customWidth="1"/>
    <col min="1797" max="1797" width="7.59765625" customWidth="1"/>
    <col min="1798" max="1798" width="43.265625" customWidth="1"/>
    <col min="1799" max="1799" width="0.86328125" customWidth="1"/>
    <col min="1800" max="1800" width="8.3984375" customWidth="1"/>
    <col min="1801" max="1801" width="32.86328125" customWidth="1"/>
    <col min="2050" max="2050" width="7.86328125" customWidth="1"/>
    <col min="2051" max="2051" width="38.73046875" customWidth="1"/>
    <col min="2052" max="2052" width="0.59765625" customWidth="1"/>
    <col min="2053" max="2053" width="7.59765625" customWidth="1"/>
    <col min="2054" max="2054" width="43.265625" customWidth="1"/>
    <col min="2055" max="2055" width="0.86328125" customWidth="1"/>
    <col min="2056" max="2056" width="8.3984375" customWidth="1"/>
    <col min="2057" max="2057" width="32.86328125" customWidth="1"/>
    <col min="2306" max="2306" width="7.86328125" customWidth="1"/>
    <col min="2307" max="2307" width="38.73046875" customWidth="1"/>
    <col min="2308" max="2308" width="0.59765625" customWidth="1"/>
    <col min="2309" max="2309" width="7.59765625" customWidth="1"/>
    <col min="2310" max="2310" width="43.265625" customWidth="1"/>
    <col min="2311" max="2311" width="0.86328125" customWidth="1"/>
    <col min="2312" max="2312" width="8.3984375" customWidth="1"/>
    <col min="2313" max="2313" width="32.86328125" customWidth="1"/>
    <col min="2562" max="2562" width="7.86328125" customWidth="1"/>
    <col min="2563" max="2563" width="38.73046875" customWidth="1"/>
    <col min="2564" max="2564" width="0.59765625" customWidth="1"/>
    <col min="2565" max="2565" width="7.59765625" customWidth="1"/>
    <col min="2566" max="2566" width="43.265625" customWidth="1"/>
    <col min="2567" max="2567" width="0.86328125" customWidth="1"/>
    <col min="2568" max="2568" width="8.3984375" customWidth="1"/>
    <col min="2569" max="2569" width="32.86328125" customWidth="1"/>
    <col min="2818" max="2818" width="7.86328125" customWidth="1"/>
    <col min="2819" max="2819" width="38.73046875" customWidth="1"/>
    <col min="2820" max="2820" width="0.59765625" customWidth="1"/>
    <col min="2821" max="2821" width="7.59765625" customWidth="1"/>
    <col min="2822" max="2822" width="43.265625" customWidth="1"/>
    <col min="2823" max="2823" width="0.86328125" customWidth="1"/>
    <col min="2824" max="2824" width="8.3984375" customWidth="1"/>
    <col min="2825" max="2825" width="32.86328125" customWidth="1"/>
    <col min="3074" max="3074" width="7.86328125" customWidth="1"/>
    <col min="3075" max="3075" width="38.73046875" customWidth="1"/>
    <col min="3076" max="3076" width="0.59765625" customWidth="1"/>
    <col min="3077" max="3077" width="7.59765625" customWidth="1"/>
    <col min="3078" max="3078" width="43.265625" customWidth="1"/>
    <col min="3079" max="3079" width="0.86328125" customWidth="1"/>
    <col min="3080" max="3080" width="8.3984375" customWidth="1"/>
    <col min="3081" max="3081" width="32.86328125" customWidth="1"/>
    <col min="3330" max="3330" width="7.86328125" customWidth="1"/>
    <col min="3331" max="3331" width="38.73046875" customWidth="1"/>
    <col min="3332" max="3332" width="0.59765625" customWidth="1"/>
    <col min="3333" max="3333" width="7.59765625" customWidth="1"/>
    <col min="3334" max="3334" width="43.265625" customWidth="1"/>
    <col min="3335" max="3335" width="0.86328125" customWidth="1"/>
    <col min="3336" max="3336" width="8.3984375" customWidth="1"/>
    <col min="3337" max="3337" width="32.86328125" customWidth="1"/>
    <col min="3586" max="3586" width="7.86328125" customWidth="1"/>
    <col min="3587" max="3587" width="38.73046875" customWidth="1"/>
    <col min="3588" max="3588" width="0.59765625" customWidth="1"/>
    <col min="3589" max="3589" width="7.59765625" customWidth="1"/>
    <col min="3590" max="3590" width="43.265625" customWidth="1"/>
    <col min="3591" max="3591" width="0.86328125" customWidth="1"/>
    <col min="3592" max="3592" width="8.3984375" customWidth="1"/>
    <col min="3593" max="3593" width="32.86328125" customWidth="1"/>
    <col min="3842" max="3842" width="7.86328125" customWidth="1"/>
    <col min="3843" max="3843" width="38.73046875" customWidth="1"/>
    <col min="3844" max="3844" width="0.59765625" customWidth="1"/>
    <col min="3845" max="3845" width="7.59765625" customWidth="1"/>
    <col min="3846" max="3846" width="43.265625" customWidth="1"/>
    <col min="3847" max="3847" width="0.86328125" customWidth="1"/>
    <col min="3848" max="3848" width="8.3984375" customWidth="1"/>
    <col min="3849" max="3849" width="32.86328125" customWidth="1"/>
    <col min="4098" max="4098" width="7.86328125" customWidth="1"/>
    <col min="4099" max="4099" width="38.73046875" customWidth="1"/>
    <col min="4100" max="4100" width="0.59765625" customWidth="1"/>
    <col min="4101" max="4101" width="7.59765625" customWidth="1"/>
    <col min="4102" max="4102" width="43.265625" customWidth="1"/>
    <col min="4103" max="4103" width="0.86328125" customWidth="1"/>
    <col min="4104" max="4104" width="8.3984375" customWidth="1"/>
    <col min="4105" max="4105" width="32.86328125" customWidth="1"/>
    <col min="4354" max="4354" width="7.86328125" customWidth="1"/>
    <col min="4355" max="4355" width="38.73046875" customWidth="1"/>
    <col min="4356" max="4356" width="0.59765625" customWidth="1"/>
    <col min="4357" max="4357" width="7.59765625" customWidth="1"/>
    <col min="4358" max="4358" width="43.265625" customWidth="1"/>
    <col min="4359" max="4359" width="0.86328125" customWidth="1"/>
    <col min="4360" max="4360" width="8.3984375" customWidth="1"/>
    <col min="4361" max="4361" width="32.86328125" customWidth="1"/>
    <col min="4610" max="4610" width="7.86328125" customWidth="1"/>
    <col min="4611" max="4611" width="38.73046875" customWidth="1"/>
    <col min="4612" max="4612" width="0.59765625" customWidth="1"/>
    <col min="4613" max="4613" width="7.59765625" customWidth="1"/>
    <col min="4614" max="4614" width="43.265625" customWidth="1"/>
    <col min="4615" max="4615" width="0.86328125" customWidth="1"/>
    <col min="4616" max="4616" width="8.3984375" customWidth="1"/>
    <col min="4617" max="4617" width="32.86328125" customWidth="1"/>
    <col min="4866" max="4866" width="7.86328125" customWidth="1"/>
    <col min="4867" max="4867" width="38.73046875" customWidth="1"/>
    <col min="4868" max="4868" width="0.59765625" customWidth="1"/>
    <col min="4869" max="4869" width="7.59765625" customWidth="1"/>
    <col min="4870" max="4870" width="43.265625" customWidth="1"/>
    <col min="4871" max="4871" width="0.86328125" customWidth="1"/>
    <col min="4872" max="4872" width="8.3984375" customWidth="1"/>
    <col min="4873" max="4873" width="32.86328125" customWidth="1"/>
    <col min="5122" max="5122" width="7.86328125" customWidth="1"/>
    <col min="5123" max="5123" width="38.73046875" customWidth="1"/>
    <col min="5124" max="5124" width="0.59765625" customWidth="1"/>
    <col min="5125" max="5125" width="7.59765625" customWidth="1"/>
    <col min="5126" max="5126" width="43.265625" customWidth="1"/>
    <col min="5127" max="5127" width="0.86328125" customWidth="1"/>
    <col min="5128" max="5128" width="8.3984375" customWidth="1"/>
    <col min="5129" max="5129" width="32.86328125" customWidth="1"/>
    <col min="5378" max="5378" width="7.86328125" customWidth="1"/>
    <col min="5379" max="5379" width="38.73046875" customWidth="1"/>
    <col min="5380" max="5380" width="0.59765625" customWidth="1"/>
    <col min="5381" max="5381" width="7.59765625" customWidth="1"/>
    <col min="5382" max="5382" width="43.265625" customWidth="1"/>
    <col min="5383" max="5383" width="0.86328125" customWidth="1"/>
    <col min="5384" max="5384" width="8.3984375" customWidth="1"/>
    <col min="5385" max="5385" width="32.86328125" customWidth="1"/>
    <col min="5634" max="5634" width="7.86328125" customWidth="1"/>
    <col min="5635" max="5635" width="38.73046875" customWidth="1"/>
    <col min="5636" max="5636" width="0.59765625" customWidth="1"/>
    <col min="5637" max="5637" width="7.59765625" customWidth="1"/>
    <col min="5638" max="5638" width="43.265625" customWidth="1"/>
    <col min="5639" max="5639" width="0.86328125" customWidth="1"/>
    <col min="5640" max="5640" width="8.3984375" customWidth="1"/>
    <col min="5641" max="5641" width="32.86328125" customWidth="1"/>
    <col min="5890" max="5890" width="7.86328125" customWidth="1"/>
    <col min="5891" max="5891" width="38.73046875" customWidth="1"/>
    <col min="5892" max="5892" width="0.59765625" customWidth="1"/>
    <col min="5893" max="5893" width="7.59765625" customWidth="1"/>
    <col min="5894" max="5894" width="43.265625" customWidth="1"/>
    <col min="5895" max="5895" width="0.86328125" customWidth="1"/>
    <col min="5896" max="5896" width="8.3984375" customWidth="1"/>
    <col min="5897" max="5897" width="32.86328125" customWidth="1"/>
    <col min="6146" max="6146" width="7.86328125" customWidth="1"/>
    <col min="6147" max="6147" width="38.73046875" customWidth="1"/>
    <col min="6148" max="6148" width="0.59765625" customWidth="1"/>
    <col min="6149" max="6149" width="7.59765625" customWidth="1"/>
    <col min="6150" max="6150" width="43.265625" customWidth="1"/>
    <col min="6151" max="6151" width="0.86328125" customWidth="1"/>
    <col min="6152" max="6152" width="8.3984375" customWidth="1"/>
    <col min="6153" max="6153" width="32.86328125" customWidth="1"/>
    <col min="6402" max="6402" width="7.86328125" customWidth="1"/>
    <col min="6403" max="6403" width="38.73046875" customWidth="1"/>
    <col min="6404" max="6404" width="0.59765625" customWidth="1"/>
    <col min="6405" max="6405" width="7.59765625" customWidth="1"/>
    <col min="6406" max="6406" width="43.265625" customWidth="1"/>
    <col min="6407" max="6407" width="0.86328125" customWidth="1"/>
    <col min="6408" max="6408" width="8.3984375" customWidth="1"/>
    <col min="6409" max="6409" width="32.86328125" customWidth="1"/>
    <col min="6658" max="6658" width="7.86328125" customWidth="1"/>
    <col min="6659" max="6659" width="38.73046875" customWidth="1"/>
    <col min="6660" max="6660" width="0.59765625" customWidth="1"/>
    <col min="6661" max="6661" width="7.59765625" customWidth="1"/>
    <col min="6662" max="6662" width="43.265625" customWidth="1"/>
    <col min="6663" max="6663" width="0.86328125" customWidth="1"/>
    <col min="6664" max="6664" width="8.3984375" customWidth="1"/>
    <col min="6665" max="6665" width="32.86328125" customWidth="1"/>
    <col min="6914" max="6914" width="7.86328125" customWidth="1"/>
    <col min="6915" max="6915" width="38.73046875" customWidth="1"/>
    <col min="6916" max="6916" width="0.59765625" customWidth="1"/>
    <col min="6917" max="6917" width="7.59765625" customWidth="1"/>
    <col min="6918" max="6918" width="43.265625" customWidth="1"/>
    <col min="6919" max="6919" width="0.86328125" customWidth="1"/>
    <col min="6920" max="6920" width="8.3984375" customWidth="1"/>
    <col min="6921" max="6921" width="32.86328125" customWidth="1"/>
    <col min="7170" max="7170" width="7.86328125" customWidth="1"/>
    <col min="7171" max="7171" width="38.73046875" customWidth="1"/>
    <col min="7172" max="7172" width="0.59765625" customWidth="1"/>
    <col min="7173" max="7173" width="7.59765625" customWidth="1"/>
    <col min="7174" max="7174" width="43.265625" customWidth="1"/>
    <col min="7175" max="7175" width="0.86328125" customWidth="1"/>
    <col min="7176" max="7176" width="8.3984375" customWidth="1"/>
    <col min="7177" max="7177" width="32.86328125" customWidth="1"/>
    <col min="7426" max="7426" width="7.86328125" customWidth="1"/>
    <col min="7427" max="7427" width="38.73046875" customWidth="1"/>
    <col min="7428" max="7428" width="0.59765625" customWidth="1"/>
    <col min="7429" max="7429" width="7.59765625" customWidth="1"/>
    <col min="7430" max="7430" width="43.265625" customWidth="1"/>
    <col min="7431" max="7431" width="0.86328125" customWidth="1"/>
    <col min="7432" max="7432" width="8.3984375" customWidth="1"/>
    <col min="7433" max="7433" width="32.86328125" customWidth="1"/>
    <col min="7682" max="7682" width="7.86328125" customWidth="1"/>
    <col min="7683" max="7683" width="38.73046875" customWidth="1"/>
    <col min="7684" max="7684" width="0.59765625" customWidth="1"/>
    <col min="7685" max="7685" width="7.59765625" customWidth="1"/>
    <col min="7686" max="7686" width="43.265625" customWidth="1"/>
    <col min="7687" max="7687" width="0.86328125" customWidth="1"/>
    <col min="7688" max="7688" width="8.3984375" customWidth="1"/>
    <col min="7689" max="7689" width="32.86328125" customWidth="1"/>
    <col min="7938" max="7938" width="7.86328125" customWidth="1"/>
    <col min="7939" max="7939" width="38.73046875" customWidth="1"/>
    <col min="7940" max="7940" width="0.59765625" customWidth="1"/>
    <col min="7941" max="7941" width="7.59765625" customWidth="1"/>
    <col min="7942" max="7942" width="43.265625" customWidth="1"/>
    <col min="7943" max="7943" width="0.86328125" customWidth="1"/>
    <col min="7944" max="7944" width="8.3984375" customWidth="1"/>
    <col min="7945" max="7945" width="32.86328125" customWidth="1"/>
    <col min="8194" max="8194" width="7.86328125" customWidth="1"/>
    <col min="8195" max="8195" width="38.73046875" customWidth="1"/>
    <col min="8196" max="8196" width="0.59765625" customWidth="1"/>
    <col min="8197" max="8197" width="7.59765625" customWidth="1"/>
    <col min="8198" max="8198" width="43.265625" customWidth="1"/>
    <col min="8199" max="8199" width="0.86328125" customWidth="1"/>
    <col min="8200" max="8200" width="8.3984375" customWidth="1"/>
    <col min="8201" max="8201" width="32.86328125" customWidth="1"/>
    <col min="8450" max="8450" width="7.86328125" customWidth="1"/>
    <col min="8451" max="8451" width="38.73046875" customWidth="1"/>
    <col min="8452" max="8452" width="0.59765625" customWidth="1"/>
    <col min="8453" max="8453" width="7.59765625" customWidth="1"/>
    <col min="8454" max="8454" width="43.265625" customWidth="1"/>
    <col min="8455" max="8455" width="0.86328125" customWidth="1"/>
    <col min="8456" max="8456" width="8.3984375" customWidth="1"/>
    <col min="8457" max="8457" width="32.86328125" customWidth="1"/>
    <col min="8706" max="8706" width="7.86328125" customWidth="1"/>
    <col min="8707" max="8707" width="38.73046875" customWidth="1"/>
    <col min="8708" max="8708" width="0.59765625" customWidth="1"/>
    <col min="8709" max="8709" width="7.59765625" customWidth="1"/>
    <col min="8710" max="8710" width="43.265625" customWidth="1"/>
    <col min="8711" max="8711" width="0.86328125" customWidth="1"/>
    <col min="8712" max="8712" width="8.3984375" customWidth="1"/>
    <col min="8713" max="8713" width="32.86328125" customWidth="1"/>
    <col min="8962" max="8962" width="7.86328125" customWidth="1"/>
    <col min="8963" max="8963" width="38.73046875" customWidth="1"/>
    <col min="8964" max="8964" width="0.59765625" customWidth="1"/>
    <col min="8965" max="8965" width="7.59765625" customWidth="1"/>
    <col min="8966" max="8966" width="43.265625" customWidth="1"/>
    <col min="8967" max="8967" width="0.86328125" customWidth="1"/>
    <col min="8968" max="8968" width="8.3984375" customWidth="1"/>
    <col min="8969" max="8969" width="32.86328125" customWidth="1"/>
    <col min="9218" max="9218" width="7.86328125" customWidth="1"/>
    <col min="9219" max="9219" width="38.73046875" customWidth="1"/>
    <col min="9220" max="9220" width="0.59765625" customWidth="1"/>
    <col min="9221" max="9221" width="7.59765625" customWidth="1"/>
    <col min="9222" max="9222" width="43.265625" customWidth="1"/>
    <col min="9223" max="9223" width="0.86328125" customWidth="1"/>
    <col min="9224" max="9224" width="8.3984375" customWidth="1"/>
    <col min="9225" max="9225" width="32.86328125" customWidth="1"/>
    <col min="9474" max="9474" width="7.86328125" customWidth="1"/>
    <col min="9475" max="9475" width="38.73046875" customWidth="1"/>
    <col min="9476" max="9476" width="0.59765625" customWidth="1"/>
    <col min="9477" max="9477" width="7.59765625" customWidth="1"/>
    <col min="9478" max="9478" width="43.265625" customWidth="1"/>
    <col min="9479" max="9479" width="0.86328125" customWidth="1"/>
    <col min="9480" max="9480" width="8.3984375" customWidth="1"/>
    <col min="9481" max="9481" width="32.86328125" customWidth="1"/>
    <col min="9730" max="9730" width="7.86328125" customWidth="1"/>
    <col min="9731" max="9731" width="38.73046875" customWidth="1"/>
    <col min="9732" max="9732" width="0.59765625" customWidth="1"/>
    <col min="9733" max="9733" width="7.59765625" customWidth="1"/>
    <col min="9734" max="9734" width="43.265625" customWidth="1"/>
    <col min="9735" max="9735" width="0.86328125" customWidth="1"/>
    <col min="9736" max="9736" width="8.3984375" customWidth="1"/>
    <col min="9737" max="9737" width="32.86328125" customWidth="1"/>
    <col min="9986" max="9986" width="7.86328125" customWidth="1"/>
    <col min="9987" max="9987" width="38.73046875" customWidth="1"/>
    <col min="9988" max="9988" width="0.59765625" customWidth="1"/>
    <col min="9989" max="9989" width="7.59765625" customWidth="1"/>
    <col min="9990" max="9990" width="43.265625" customWidth="1"/>
    <col min="9991" max="9991" width="0.86328125" customWidth="1"/>
    <col min="9992" max="9992" width="8.3984375" customWidth="1"/>
    <col min="9993" max="9993" width="32.86328125" customWidth="1"/>
    <col min="10242" max="10242" width="7.86328125" customWidth="1"/>
    <col min="10243" max="10243" width="38.73046875" customWidth="1"/>
    <col min="10244" max="10244" width="0.59765625" customWidth="1"/>
    <col min="10245" max="10245" width="7.59765625" customWidth="1"/>
    <col min="10246" max="10246" width="43.265625" customWidth="1"/>
    <col min="10247" max="10247" width="0.86328125" customWidth="1"/>
    <col min="10248" max="10248" width="8.3984375" customWidth="1"/>
    <col min="10249" max="10249" width="32.86328125" customWidth="1"/>
    <col min="10498" max="10498" width="7.86328125" customWidth="1"/>
    <col min="10499" max="10499" width="38.73046875" customWidth="1"/>
    <col min="10500" max="10500" width="0.59765625" customWidth="1"/>
    <col min="10501" max="10501" width="7.59765625" customWidth="1"/>
    <col min="10502" max="10502" width="43.265625" customWidth="1"/>
    <col min="10503" max="10503" width="0.86328125" customWidth="1"/>
    <col min="10504" max="10504" width="8.3984375" customWidth="1"/>
    <col min="10505" max="10505" width="32.86328125" customWidth="1"/>
    <col min="10754" max="10754" width="7.86328125" customWidth="1"/>
    <col min="10755" max="10755" width="38.73046875" customWidth="1"/>
    <col min="10756" max="10756" width="0.59765625" customWidth="1"/>
    <col min="10757" max="10757" width="7.59765625" customWidth="1"/>
    <col min="10758" max="10758" width="43.265625" customWidth="1"/>
    <col min="10759" max="10759" width="0.86328125" customWidth="1"/>
    <col min="10760" max="10760" width="8.3984375" customWidth="1"/>
    <col min="10761" max="10761" width="32.86328125" customWidth="1"/>
    <col min="11010" max="11010" width="7.86328125" customWidth="1"/>
    <col min="11011" max="11011" width="38.73046875" customWidth="1"/>
    <col min="11012" max="11012" width="0.59765625" customWidth="1"/>
    <col min="11013" max="11013" width="7.59765625" customWidth="1"/>
    <col min="11014" max="11014" width="43.265625" customWidth="1"/>
    <col min="11015" max="11015" width="0.86328125" customWidth="1"/>
    <col min="11016" max="11016" width="8.3984375" customWidth="1"/>
    <col min="11017" max="11017" width="32.86328125" customWidth="1"/>
    <col min="11266" max="11266" width="7.86328125" customWidth="1"/>
    <col min="11267" max="11267" width="38.73046875" customWidth="1"/>
    <col min="11268" max="11268" width="0.59765625" customWidth="1"/>
    <col min="11269" max="11269" width="7.59765625" customWidth="1"/>
    <col min="11270" max="11270" width="43.265625" customWidth="1"/>
    <col min="11271" max="11271" width="0.86328125" customWidth="1"/>
    <col min="11272" max="11272" width="8.3984375" customWidth="1"/>
    <col min="11273" max="11273" width="32.86328125" customWidth="1"/>
    <col min="11522" max="11522" width="7.86328125" customWidth="1"/>
    <col min="11523" max="11523" width="38.73046875" customWidth="1"/>
    <col min="11524" max="11524" width="0.59765625" customWidth="1"/>
    <col min="11525" max="11525" width="7.59765625" customWidth="1"/>
    <col min="11526" max="11526" width="43.265625" customWidth="1"/>
    <col min="11527" max="11527" width="0.86328125" customWidth="1"/>
    <col min="11528" max="11528" width="8.3984375" customWidth="1"/>
    <col min="11529" max="11529" width="32.86328125" customWidth="1"/>
    <col min="11778" max="11778" width="7.86328125" customWidth="1"/>
    <col min="11779" max="11779" width="38.73046875" customWidth="1"/>
    <col min="11780" max="11780" width="0.59765625" customWidth="1"/>
    <col min="11781" max="11781" width="7.59765625" customWidth="1"/>
    <col min="11782" max="11782" width="43.265625" customWidth="1"/>
    <col min="11783" max="11783" width="0.86328125" customWidth="1"/>
    <col min="11784" max="11784" width="8.3984375" customWidth="1"/>
    <col min="11785" max="11785" width="32.86328125" customWidth="1"/>
    <col min="12034" max="12034" width="7.86328125" customWidth="1"/>
    <col min="12035" max="12035" width="38.73046875" customWidth="1"/>
    <col min="12036" max="12036" width="0.59765625" customWidth="1"/>
    <col min="12037" max="12037" width="7.59765625" customWidth="1"/>
    <col min="12038" max="12038" width="43.265625" customWidth="1"/>
    <col min="12039" max="12039" width="0.86328125" customWidth="1"/>
    <col min="12040" max="12040" width="8.3984375" customWidth="1"/>
    <col min="12041" max="12041" width="32.86328125" customWidth="1"/>
    <col min="12290" max="12290" width="7.86328125" customWidth="1"/>
    <col min="12291" max="12291" width="38.73046875" customWidth="1"/>
    <col min="12292" max="12292" width="0.59765625" customWidth="1"/>
    <col min="12293" max="12293" width="7.59765625" customWidth="1"/>
    <col min="12294" max="12294" width="43.265625" customWidth="1"/>
    <col min="12295" max="12295" width="0.86328125" customWidth="1"/>
    <col min="12296" max="12296" width="8.3984375" customWidth="1"/>
    <col min="12297" max="12297" width="32.86328125" customWidth="1"/>
    <col min="12546" max="12546" width="7.86328125" customWidth="1"/>
    <col min="12547" max="12547" width="38.73046875" customWidth="1"/>
    <col min="12548" max="12548" width="0.59765625" customWidth="1"/>
    <col min="12549" max="12549" width="7.59765625" customWidth="1"/>
    <col min="12550" max="12550" width="43.265625" customWidth="1"/>
    <col min="12551" max="12551" width="0.86328125" customWidth="1"/>
    <col min="12552" max="12552" width="8.3984375" customWidth="1"/>
    <col min="12553" max="12553" width="32.86328125" customWidth="1"/>
    <col min="12802" max="12802" width="7.86328125" customWidth="1"/>
    <col min="12803" max="12803" width="38.73046875" customWidth="1"/>
    <col min="12804" max="12804" width="0.59765625" customWidth="1"/>
    <col min="12805" max="12805" width="7.59765625" customWidth="1"/>
    <col min="12806" max="12806" width="43.265625" customWidth="1"/>
    <col min="12807" max="12807" width="0.86328125" customWidth="1"/>
    <col min="12808" max="12808" width="8.3984375" customWidth="1"/>
    <col min="12809" max="12809" width="32.86328125" customWidth="1"/>
    <col min="13058" max="13058" width="7.86328125" customWidth="1"/>
    <col min="13059" max="13059" width="38.73046875" customWidth="1"/>
    <col min="13060" max="13060" width="0.59765625" customWidth="1"/>
    <col min="13061" max="13061" width="7.59765625" customWidth="1"/>
    <col min="13062" max="13062" width="43.265625" customWidth="1"/>
    <col min="13063" max="13063" width="0.86328125" customWidth="1"/>
    <col min="13064" max="13064" width="8.3984375" customWidth="1"/>
    <col min="13065" max="13065" width="32.86328125" customWidth="1"/>
    <col min="13314" max="13314" width="7.86328125" customWidth="1"/>
    <col min="13315" max="13315" width="38.73046875" customWidth="1"/>
    <col min="13316" max="13316" width="0.59765625" customWidth="1"/>
    <col min="13317" max="13317" width="7.59765625" customWidth="1"/>
    <col min="13318" max="13318" width="43.265625" customWidth="1"/>
    <col min="13319" max="13319" width="0.86328125" customWidth="1"/>
    <col min="13320" max="13320" width="8.3984375" customWidth="1"/>
    <col min="13321" max="13321" width="32.86328125" customWidth="1"/>
    <col min="13570" max="13570" width="7.86328125" customWidth="1"/>
    <col min="13571" max="13571" width="38.73046875" customWidth="1"/>
    <col min="13572" max="13572" width="0.59765625" customWidth="1"/>
    <col min="13573" max="13573" width="7.59765625" customWidth="1"/>
    <col min="13574" max="13574" width="43.265625" customWidth="1"/>
    <col min="13575" max="13575" width="0.86328125" customWidth="1"/>
    <col min="13576" max="13576" width="8.3984375" customWidth="1"/>
    <col min="13577" max="13577" width="32.86328125" customWidth="1"/>
    <col min="13826" max="13826" width="7.86328125" customWidth="1"/>
    <col min="13827" max="13827" width="38.73046875" customWidth="1"/>
    <col min="13828" max="13828" width="0.59765625" customWidth="1"/>
    <col min="13829" max="13829" width="7.59765625" customWidth="1"/>
    <col min="13830" max="13830" width="43.265625" customWidth="1"/>
    <col min="13831" max="13831" width="0.86328125" customWidth="1"/>
    <col min="13832" max="13832" width="8.3984375" customWidth="1"/>
    <col min="13833" max="13833" width="32.86328125" customWidth="1"/>
    <col min="14082" max="14082" width="7.86328125" customWidth="1"/>
    <col min="14083" max="14083" width="38.73046875" customWidth="1"/>
    <col min="14084" max="14084" width="0.59765625" customWidth="1"/>
    <col min="14085" max="14085" width="7.59765625" customWidth="1"/>
    <col min="14086" max="14086" width="43.265625" customWidth="1"/>
    <col min="14087" max="14087" width="0.86328125" customWidth="1"/>
    <col min="14088" max="14088" width="8.3984375" customWidth="1"/>
    <col min="14089" max="14089" width="32.86328125" customWidth="1"/>
    <col min="14338" max="14338" width="7.86328125" customWidth="1"/>
    <col min="14339" max="14339" width="38.73046875" customWidth="1"/>
    <col min="14340" max="14340" width="0.59765625" customWidth="1"/>
    <col min="14341" max="14341" width="7.59765625" customWidth="1"/>
    <col min="14342" max="14342" width="43.265625" customWidth="1"/>
    <col min="14343" max="14343" width="0.86328125" customWidth="1"/>
    <col min="14344" max="14344" width="8.3984375" customWidth="1"/>
    <col min="14345" max="14345" width="32.86328125" customWidth="1"/>
    <col min="14594" max="14594" width="7.86328125" customWidth="1"/>
    <col min="14595" max="14595" width="38.73046875" customWidth="1"/>
    <col min="14596" max="14596" width="0.59765625" customWidth="1"/>
    <col min="14597" max="14597" width="7.59765625" customWidth="1"/>
    <col min="14598" max="14598" width="43.265625" customWidth="1"/>
    <col min="14599" max="14599" width="0.86328125" customWidth="1"/>
    <col min="14600" max="14600" width="8.3984375" customWidth="1"/>
    <col min="14601" max="14601" width="32.86328125" customWidth="1"/>
    <col min="14850" max="14850" width="7.86328125" customWidth="1"/>
    <col min="14851" max="14851" width="38.73046875" customWidth="1"/>
    <col min="14852" max="14852" width="0.59765625" customWidth="1"/>
    <col min="14853" max="14853" width="7.59765625" customWidth="1"/>
    <col min="14854" max="14854" width="43.265625" customWidth="1"/>
    <col min="14855" max="14855" width="0.86328125" customWidth="1"/>
    <col min="14856" max="14856" width="8.3984375" customWidth="1"/>
    <col min="14857" max="14857" width="32.86328125" customWidth="1"/>
    <col min="15106" max="15106" width="7.86328125" customWidth="1"/>
    <col min="15107" max="15107" width="38.73046875" customWidth="1"/>
    <col min="15108" max="15108" width="0.59765625" customWidth="1"/>
    <col min="15109" max="15109" width="7.59765625" customWidth="1"/>
    <col min="15110" max="15110" width="43.265625" customWidth="1"/>
    <col min="15111" max="15111" width="0.86328125" customWidth="1"/>
    <col min="15112" max="15112" width="8.3984375" customWidth="1"/>
    <col min="15113" max="15113" width="32.86328125" customWidth="1"/>
    <col min="15362" max="15362" width="7.86328125" customWidth="1"/>
    <col min="15363" max="15363" width="38.73046875" customWidth="1"/>
    <col min="15364" max="15364" width="0.59765625" customWidth="1"/>
    <col min="15365" max="15365" width="7.59765625" customWidth="1"/>
    <col min="15366" max="15366" width="43.265625" customWidth="1"/>
    <col min="15367" max="15367" width="0.86328125" customWidth="1"/>
    <col min="15368" max="15368" width="8.3984375" customWidth="1"/>
    <col min="15369" max="15369" width="32.86328125" customWidth="1"/>
    <col min="15618" max="15618" width="7.86328125" customWidth="1"/>
    <col min="15619" max="15619" width="38.73046875" customWidth="1"/>
    <col min="15620" max="15620" width="0.59765625" customWidth="1"/>
    <col min="15621" max="15621" width="7.59765625" customWidth="1"/>
    <col min="15622" max="15622" width="43.265625" customWidth="1"/>
    <col min="15623" max="15623" width="0.86328125" customWidth="1"/>
    <col min="15624" max="15624" width="8.3984375" customWidth="1"/>
    <col min="15625" max="15625" width="32.86328125" customWidth="1"/>
    <col min="15874" max="15874" width="7.86328125" customWidth="1"/>
    <col min="15875" max="15875" width="38.73046875" customWidth="1"/>
    <col min="15876" max="15876" width="0.59765625" customWidth="1"/>
    <col min="15877" max="15877" width="7.59765625" customWidth="1"/>
    <col min="15878" max="15878" width="43.265625" customWidth="1"/>
    <col min="15879" max="15879" width="0.86328125" customWidth="1"/>
    <col min="15880" max="15880" width="8.3984375" customWidth="1"/>
    <col min="15881" max="15881" width="32.86328125" customWidth="1"/>
    <col min="16130" max="16130" width="7.86328125" customWidth="1"/>
    <col min="16131" max="16131" width="38.73046875" customWidth="1"/>
    <col min="16132" max="16132" width="0.59765625" customWidth="1"/>
    <col min="16133" max="16133" width="7.59765625" customWidth="1"/>
    <col min="16134" max="16134" width="43.265625" customWidth="1"/>
    <col min="16135" max="16135" width="0.86328125" customWidth="1"/>
    <col min="16136" max="16136" width="8.3984375" customWidth="1"/>
    <col min="16137" max="16137" width="32.86328125" customWidth="1"/>
  </cols>
  <sheetData>
    <row r="1" spans="2:9" x14ac:dyDescent="0.45">
      <c r="B1" s="193"/>
      <c r="C1" t="s">
        <v>31</v>
      </c>
    </row>
    <row r="2" spans="2:9" x14ac:dyDescent="0.45">
      <c r="B2" s="194"/>
      <c r="C2" t="s">
        <v>32</v>
      </c>
    </row>
    <row r="3" spans="2:9" x14ac:dyDescent="0.45">
      <c r="B3" s="229"/>
      <c r="C3" t="s">
        <v>164</v>
      </c>
    </row>
    <row r="4" spans="2:9" x14ac:dyDescent="0.45">
      <c r="B4" s="195"/>
      <c r="C4" t="s">
        <v>33</v>
      </c>
    </row>
    <row r="5" spans="2:9" ht="22.9" x14ac:dyDescent="0.45">
      <c r="B5" s="496" t="s">
        <v>165</v>
      </c>
      <c r="C5" s="496"/>
      <c r="D5" s="496"/>
      <c r="E5" s="496"/>
      <c r="F5" s="496"/>
      <c r="G5" s="496"/>
      <c r="H5" s="496"/>
      <c r="I5" s="496"/>
    </row>
    <row r="6" spans="2:9" ht="5.25" customHeight="1" x14ac:dyDescent="0.45">
      <c r="B6" s="152"/>
      <c r="C6" s="152"/>
      <c r="D6" s="152"/>
      <c r="E6" s="152"/>
      <c r="F6" s="152"/>
      <c r="G6" s="152"/>
      <c r="H6" s="152"/>
      <c r="I6" s="152"/>
    </row>
    <row r="7" spans="2:9" ht="19.899999999999999" x14ac:dyDescent="0.45">
      <c r="B7" s="497" t="s">
        <v>166</v>
      </c>
      <c r="C7" s="497"/>
      <c r="D7" s="497"/>
      <c r="E7" s="497"/>
      <c r="F7" s="497"/>
      <c r="G7" s="497"/>
      <c r="H7" s="497"/>
      <c r="I7" s="497"/>
    </row>
    <row r="8" spans="2:9" ht="5.25" customHeight="1" thickBot="1" x14ac:dyDescent="0.5">
      <c r="B8" s="152"/>
      <c r="C8" s="152"/>
      <c r="D8" s="152"/>
      <c r="E8" s="152"/>
      <c r="F8" s="152"/>
      <c r="G8" s="152"/>
      <c r="H8" s="152"/>
      <c r="I8" s="152"/>
    </row>
    <row r="9" spans="2:9" x14ac:dyDescent="0.45">
      <c r="B9" s="498" t="s">
        <v>167</v>
      </c>
      <c r="C9" s="499"/>
      <c r="D9" s="499"/>
      <c r="E9" s="499"/>
      <c r="F9" s="499"/>
      <c r="G9" s="499"/>
      <c r="H9" s="499"/>
      <c r="I9" s="500"/>
    </row>
    <row r="10" spans="2:9" ht="14.65" thickBot="1" x14ac:dyDescent="0.5">
      <c r="B10" s="153"/>
      <c r="C10" s="154"/>
      <c r="D10" s="155"/>
      <c r="E10" s="154"/>
      <c r="F10" s="154"/>
      <c r="G10" s="155"/>
      <c r="H10" s="154"/>
      <c r="I10" s="156"/>
    </row>
    <row r="11" spans="2:9" x14ac:dyDescent="0.45">
      <c r="B11" s="220">
        <v>5001</v>
      </c>
      <c r="C11" s="157" t="s">
        <v>49</v>
      </c>
      <c r="D11" s="158"/>
      <c r="E11" s="221">
        <v>5409</v>
      </c>
      <c r="F11" s="157" t="s">
        <v>52</v>
      </c>
      <c r="G11" s="158"/>
      <c r="H11" s="159"/>
      <c r="I11" s="160" t="s">
        <v>168</v>
      </c>
    </row>
    <row r="12" spans="2:9" ht="14.65" thickBot="1" x14ac:dyDescent="0.5">
      <c r="B12" s="207"/>
      <c r="C12" s="162" t="s">
        <v>169</v>
      </c>
      <c r="D12" s="158"/>
      <c r="E12" s="163"/>
      <c r="F12" s="164" t="s">
        <v>170</v>
      </c>
      <c r="G12" s="158"/>
      <c r="H12" s="165">
        <v>5712</v>
      </c>
      <c r="I12" s="166" t="s">
        <v>68</v>
      </c>
    </row>
    <row r="13" spans="2:9" x14ac:dyDescent="0.45">
      <c r="B13" s="167"/>
      <c r="C13" s="168"/>
      <c r="D13" s="169"/>
      <c r="E13" s="163"/>
      <c r="F13" s="164" t="s">
        <v>171</v>
      </c>
      <c r="G13" s="158"/>
      <c r="H13" s="165">
        <v>6007</v>
      </c>
      <c r="I13" s="166" t="s">
        <v>172</v>
      </c>
    </row>
    <row r="14" spans="2:9" x14ac:dyDescent="0.45">
      <c r="B14" s="206">
        <v>5002</v>
      </c>
      <c r="C14" s="170" t="s">
        <v>173</v>
      </c>
      <c r="D14" s="158"/>
      <c r="E14" s="163"/>
      <c r="F14" s="164" t="s">
        <v>174</v>
      </c>
      <c r="G14" s="158"/>
      <c r="H14" s="165"/>
      <c r="I14" s="166" t="s">
        <v>175</v>
      </c>
    </row>
    <row r="15" spans="2:9" ht="14.65" thickBot="1" x14ac:dyDescent="0.5">
      <c r="B15" s="171"/>
      <c r="C15" s="172" t="s">
        <v>173</v>
      </c>
      <c r="D15" s="158"/>
      <c r="E15" s="161"/>
      <c r="F15" s="162" t="s">
        <v>176</v>
      </c>
      <c r="G15" s="158"/>
      <c r="H15" s="165"/>
      <c r="I15" s="166" t="s">
        <v>177</v>
      </c>
    </row>
    <row r="16" spans="2:9" ht="14.65" thickBot="1" x14ac:dyDescent="0.5">
      <c r="B16" s="171"/>
      <c r="C16" s="172" t="s">
        <v>178</v>
      </c>
      <c r="D16" s="175"/>
      <c r="E16" s="176"/>
      <c r="F16" s="177"/>
      <c r="G16" s="169"/>
      <c r="H16" s="165"/>
      <c r="I16" s="166" t="s">
        <v>179</v>
      </c>
    </row>
    <row r="17" spans="2:9" x14ac:dyDescent="0.45">
      <c r="B17" s="171"/>
      <c r="C17" s="172" t="s">
        <v>180</v>
      </c>
      <c r="D17" s="158"/>
      <c r="E17" s="221">
        <v>5605</v>
      </c>
      <c r="F17" s="160" t="s">
        <v>53</v>
      </c>
      <c r="G17" s="158"/>
      <c r="H17" s="165"/>
      <c r="I17" s="166" t="s">
        <v>181</v>
      </c>
    </row>
    <row r="18" spans="2:9" x14ac:dyDescent="0.45">
      <c r="B18" s="171"/>
      <c r="C18" s="172" t="s">
        <v>182</v>
      </c>
      <c r="D18" s="158"/>
      <c r="E18" s="163"/>
      <c r="F18" s="164" t="s">
        <v>183</v>
      </c>
      <c r="G18" s="158"/>
      <c r="H18" s="165"/>
      <c r="I18" s="166" t="s">
        <v>184</v>
      </c>
    </row>
    <row r="19" spans="2:9" x14ac:dyDescent="0.45">
      <c r="B19" s="171"/>
      <c r="C19" s="172" t="s">
        <v>185</v>
      </c>
      <c r="D19" s="158"/>
      <c r="E19" s="163"/>
      <c r="F19" s="164" t="s">
        <v>186</v>
      </c>
      <c r="G19" s="158"/>
      <c r="H19" s="165"/>
      <c r="I19" s="166" t="s">
        <v>187</v>
      </c>
    </row>
    <row r="20" spans="2:9" ht="14.65" thickBot="1" x14ac:dyDescent="0.5">
      <c r="B20" s="171"/>
      <c r="C20" s="172" t="s">
        <v>188</v>
      </c>
      <c r="D20" s="158"/>
      <c r="E20" s="163"/>
      <c r="F20" s="164" t="s">
        <v>189</v>
      </c>
      <c r="G20" s="158"/>
      <c r="H20" s="178"/>
      <c r="I20" s="179" t="s">
        <v>190</v>
      </c>
    </row>
    <row r="21" spans="2:9" ht="14.65" thickBot="1" x14ac:dyDescent="0.5">
      <c r="B21" s="171"/>
      <c r="C21" s="172" t="s">
        <v>191</v>
      </c>
      <c r="D21" s="158"/>
      <c r="E21" s="163"/>
      <c r="F21" s="164" t="s">
        <v>192</v>
      </c>
      <c r="G21" s="158"/>
      <c r="H21" s="178"/>
      <c r="I21" s="179"/>
    </row>
    <row r="22" spans="2:9" x14ac:dyDescent="0.45">
      <c r="B22" s="171"/>
      <c r="C22" s="172" t="s">
        <v>193</v>
      </c>
      <c r="D22" s="158"/>
      <c r="E22" s="163"/>
      <c r="F22" s="164" t="s">
        <v>194</v>
      </c>
      <c r="G22" s="158"/>
      <c r="H22" s="183"/>
      <c r="I22" s="184"/>
    </row>
    <row r="23" spans="2:9" ht="14.65" thickBot="1" x14ac:dyDescent="0.5">
      <c r="B23" s="171"/>
      <c r="C23" s="172" t="s">
        <v>195</v>
      </c>
      <c r="D23" s="158"/>
      <c r="E23" s="161"/>
      <c r="F23" s="162" t="s">
        <v>196</v>
      </c>
      <c r="G23" s="175"/>
      <c r="H23" s="183"/>
      <c r="I23" s="184"/>
    </row>
    <row r="24" spans="2:9" ht="14.65" thickBot="1" x14ac:dyDescent="0.5">
      <c r="B24" s="171"/>
      <c r="C24" s="172" t="s">
        <v>197</v>
      </c>
      <c r="D24" s="158"/>
      <c r="E24" s="180"/>
      <c r="F24" s="168"/>
      <c r="G24" s="158"/>
      <c r="H24" s="183"/>
      <c r="I24" s="184"/>
    </row>
    <row r="25" spans="2:9" x14ac:dyDescent="0.45">
      <c r="B25" s="171"/>
      <c r="C25" s="172" t="s">
        <v>198</v>
      </c>
      <c r="D25" s="158"/>
      <c r="E25" s="221">
        <v>5301</v>
      </c>
      <c r="F25" s="160" t="s">
        <v>54</v>
      </c>
      <c r="G25" s="158"/>
      <c r="H25" s="183"/>
      <c r="I25" s="184"/>
    </row>
    <row r="26" spans="2:9" x14ac:dyDescent="0.45">
      <c r="B26" s="171"/>
      <c r="C26" s="172" t="s">
        <v>199</v>
      </c>
      <c r="D26" s="158"/>
      <c r="E26" s="163"/>
      <c r="F26" s="164" t="s">
        <v>200</v>
      </c>
      <c r="G26" s="158"/>
      <c r="H26" s="183"/>
      <c r="I26" s="184"/>
    </row>
    <row r="27" spans="2:9" ht="14.65" thickBot="1" x14ac:dyDescent="0.5">
      <c r="B27" s="163"/>
      <c r="C27" s="164" t="s">
        <v>201</v>
      </c>
      <c r="D27" s="169"/>
      <c r="E27" s="222"/>
      <c r="F27" s="223"/>
      <c r="G27" s="158"/>
      <c r="H27" s="183"/>
      <c r="I27" s="184"/>
    </row>
    <row r="28" spans="2:9" ht="14.65" thickBot="1" x14ac:dyDescent="0.5">
      <c r="B28" s="181"/>
      <c r="C28" s="154"/>
      <c r="D28" s="155"/>
      <c r="E28" s="180"/>
      <c r="F28" s="168"/>
      <c r="G28" s="155"/>
      <c r="H28" s="183"/>
      <c r="I28" s="184"/>
    </row>
    <row r="29" spans="2:9" ht="19.5" customHeight="1" x14ac:dyDescent="0.45">
      <c r="B29" s="221">
        <v>5713</v>
      </c>
      <c r="C29" s="182" t="s">
        <v>51</v>
      </c>
      <c r="D29" s="158"/>
      <c r="E29" s="159"/>
      <c r="F29" s="160" t="s">
        <v>202</v>
      </c>
      <c r="G29" s="175"/>
      <c r="H29" s="183"/>
      <c r="I29" s="184"/>
    </row>
    <row r="30" spans="2:9" x14ac:dyDescent="0.45">
      <c r="B30" s="163"/>
      <c r="C30" s="164" t="s">
        <v>203</v>
      </c>
      <c r="D30" s="158"/>
      <c r="E30" s="262">
        <v>5406</v>
      </c>
      <c r="F30" s="263" t="s">
        <v>204</v>
      </c>
      <c r="G30" s="185"/>
      <c r="H30" s="183"/>
      <c r="I30" s="184"/>
    </row>
    <row r="31" spans="2:9" x14ac:dyDescent="0.45">
      <c r="B31" s="163"/>
      <c r="C31" s="164" t="s">
        <v>205</v>
      </c>
      <c r="D31" s="158"/>
      <c r="E31" s="266">
        <v>5411</v>
      </c>
      <c r="F31" s="188" t="s">
        <v>206</v>
      </c>
      <c r="G31" s="175"/>
      <c r="H31" s="183"/>
      <c r="I31" s="184"/>
    </row>
    <row r="32" spans="2:9" ht="14.65" thickBot="1" x14ac:dyDescent="0.5">
      <c r="B32" s="163"/>
      <c r="C32" s="164" t="s">
        <v>207</v>
      </c>
      <c r="D32" s="158"/>
      <c r="E32" s="264">
        <v>5914</v>
      </c>
      <c r="F32" s="265" t="s">
        <v>208</v>
      </c>
      <c r="G32" s="175"/>
      <c r="H32" s="183"/>
      <c r="I32" s="184"/>
    </row>
    <row r="33" spans="2:9" x14ac:dyDescent="0.45">
      <c r="B33" s="163"/>
      <c r="C33" s="164" t="s">
        <v>209</v>
      </c>
      <c r="D33" s="158"/>
      <c r="E33" s="221">
        <v>5410</v>
      </c>
      <c r="F33" s="160" t="s">
        <v>210</v>
      </c>
      <c r="G33" s="175"/>
      <c r="H33" s="183"/>
      <c r="I33" s="186"/>
    </row>
    <row r="34" spans="2:9" ht="14.65" thickBot="1" x14ac:dyDescent="0.5">
      <c r="B34" s="163"/>
      <c r="C34" s="164" t="s">
        <v>211</v>
      </c>
      <c r="D34" s="158"/>
      <c r="E34" s="161"/>
      <c r="F34" s="162" t="s">
        <v>212</v>
      </c>
      <c r="G34" s="175"/>
      <c r="H34" s="183"/>
      <c r="I34" s="184"/>
    </row>
    <row r="35" spans="2:9" ht="14.65" thickBot="1" x14ac:dyDescent="0.5">
      <c r="B35" s="163"/>
      <c r="C35" s="164" t="s">
        <v>213</v>
      </c>
      <c r="D35" s="175"/>
      <c r="E35" s="180"/>
      <c r="F35" s="168"/>
      <c r="G35" s="155"/>
      <c r="H35" s="183"/>
      <c r="I35" s="184"/>
    </row>
    <row r="36" spans="2:9" x14ac:dyDescent="0.45">
      <c r="B36" s="163"/>
      <c r="C36" s="164" t="s">
        <v>214</v>
      </c>
      <c r="D36" s="158"/>
      <c r="E36" s="221">
        <v>5407</v>
      </c>
      <c r="F36" s="160" t="s">
        <v>55</v>
      </c>
      <c r="G36" s="175"/>
      <c r="H36" s="183"/>
      <c r="I36" s="184"/>
    </row>
    <row r="37" spans="2:9" ht="14.65" thickBot="1" x14ac:dyDescent="0.5">
      <c r="B37" s="163"/>
      <c r="C37" s="164" t="s">
        <v>215</v>
      </c>
      <c r="D37" s="158"/>
      <c r="E37" s="161"/>
      <c r="F37" s="162" t="s">
        <v>55</v>
      </c>
      <c r="G37" s="175"/>
      <c r="H37" s="183"/>
      <c r="I37" s="184"/>
    </row>
    <row r="38" spans="2:9" ht="14.65" thickBot="1" x14ac:dyDescent="0.5">
      <c r="B38" s="163"/>
      <c r="C38" s="164" t="s">
        <v>216</v>
      </c>
      <c r="D38" s="175"/>
      <c r="E38" s="180"/>
      <c r="F38" s="168"/>
      <c r="G38" s="155"/>
      <c r="H38" s="183"/>
      <c r="I38" s="184"/>
    </row>
    <row r="39" spans="2:9" x14ac:dyDescent="0.45">
      <c r="B39" s="163"/>
      <c r="C39" s="164" t="s">
        <v>217</v>
      </c>
      <c r="D39" s="158"/>
      <c r="E39" s="159"/>
      <c r="F39" s="160" t="s">
        <v>32</v>
      </c>
      <c r="G39" s="175"/>
      <c r="H39" s="183"/>
      <c r="I39" s="184"/>
    </row>
    <row r="40" spans="2:9" x14ac:dyDescent="0.45">
      <c r="B40" s="163"/>
      <c r="C40" s="164" t="s">
        <v>218</v>
      </c>
      <c r="D40" s="158"/>
      <c r="E40" s="173">
        <v>5908</v>
      </c>
      <c r="F40" s="174" t="s">
        <v>219</v>
      </c>
      <c r="G40" s="175"/>
      <c r="H40" s="183"/>
      <c r="I40" s="184"/>
    </row>
    <row r="41" spans="2:9" x14ac:dyDescent="0.45">
      <c r="B41" s="163"/>
      <c r="C41" s="164" t="s">
        <v>220</v>
      </c>
      <c r="D41" s="158"/>
      <c r="E41" s="173">
        <v>5909</v>
      </c>
      <c r="F41" s="174" t="s">
        <v>221</v>
      </c>
      <c r="G41" s="175"/>
      <c r="H41" s="183"/>
      <c r="I41" s="184"/>
    </row>
    <row r="42" spans="2:9" x14ac:dyDescent="0.45">
      <c r="B42" s="163"/>
      <c r="C42" s="164" t="s">
        <v>222</v>
      </c>
      <c r="D42" s="158"/>
      <c r="E42" s="226">
        <v>5901</v>
      </c>
      <c r="F42" s="227" t="s">
        <v>59</v>
      </c>
      <c r="G42" s="175"/>
      <c r="H42" s="183"/>
      <c r="I42" s="184"/>
    </row>
    <row r="43" spans="2:9" x14ac:dyDescent="0.45">
      <c r="B43" s="163"/>
      <c r="C43" s="164" t="s">
        <v>223</v>
      </c>
      <c r="D43" s="158"/>
      <c r="E43" s="226">
        <v>5903</v>
      </c>
      <c r="F43" s="227" t="s">
        <v>224</v>
      </c>
      <c r="G43" s="175"/>
      <c r="H43" s="183"/>
      <c r="I43" s="184"/>
    </row>
    <row r="44" spans="2:9" ht="14.65" thickBot="1" x14ac:dyDescent="0.5">
      <c r="B44" s="163"/>
      <c r="C44" s="164" t="s">
        <v>225</v>
      </c>
      <c r="D44" s="158"/>
      <c r="E44" s="203">
        <v>5915</v>
      </c>
      <c r="F44" s="204" t="s">
        <v>226</v>
      </c>
      <c r="G44" s="175"/>
      <c r="H44" s="183"/>
      <c r="I44" s="184"/>
    </row>
    <row r="45" spans="2:9" x14ac:dyDescent="0.45">
      <c r="B45" s="163"/>
      <c r="C45" s="164" t="s">
        <v>227</v>
      </c>
      <c r="D45" s="158"/>
      <c r="E45" s="159"/>
      <c r="F45" s="228" t="s">
        <v>164</v>
      </c>
      <c r="G45" s="175"/>
      <c r="H45" s="183"/>
      <c r="I45" s="184"/>
    </row>
    <row r="46" spans="2:9" x14ac:dyDescent="0.45">
      <c r="B46" s="163"/>
      <c r="C46" s="164" t="s">
        <v>228</v>
      </c>
      <c r="D46" s="158"/>
      <c r="E46" s="224">
        <v>5904</v>
      </c>
      <c r="F46" s="225" t="s">
        <v>62</v>
      </c>
      <c r="G46" s="175"/>
      <c r="H46" s="183"/>
      <c r="I46" s="184"/>
    </row>
    <row r="47" spans="2:9" x14ac:dyDescent="0.45">
      <c r="B47" s="163"/>
      <c r="C47" s="164" t="s">
        <v>229</v>
      </c>
      <c r="D47" s="158"/>
      <c r="E47" s="224">
        <v>5910</v>
      </c>
      <c r="F47" s="225" t="s">
        <v>230</v>
      </c>
      <c r="G47" s="175"/>
      <c r="H47" s="183"/>
      <c r="I47" s="184"/>
    </row>
    <row r="48" spans="2:9" x14ac:dyDescent="0.45">
      <c r="B48" s="163"/>
      <c r="C48" s="164" t="s">
        <v>231</v>
      </c>
      <c r="D48" s="158"/>
      <c r="E48" s="224">
        <v>5911</v>
      </c>
      <c r="F48" s="225" t="s">
        <v>232</v>
      </c>
      <c r="G48" s="175"/>
      <c r="H48" s="183"/>
      <c r="I48" s="184"/>
    </row>
    <row r="49" spans="2:10" x14ac:dyDescent="0.45">
      <c r="B49" s="187"/>
      <c r="C49" s="188" t="s">
        <v>233</v>
      </c>
      <c r="D49" s="158"/>
      <c r="E49" s="224">
        <v>5912</v>
      </c>
      <c r="F49" s="225" t="s">
        <v>234</v>
      </c>
      <c r="G49" s="175"/>
      <c r="H49" s="183"/>
      <c r="I49" s="184"/>
    </row>
    <row r="50" spans="2:10" x14ac:dyDescent="0.45">
      <c r="B50" s="163"/>
      <c r="C50" s="164" t="s">
        <v>235</v>
      </c>
      <c r="D50" s="158"/>
      <c r="E50" s="224">
        <v>5913</v>
      </c>
      <c r="F50" s="225" t="s">
        <v>236</v>
      </c>
      <c r="G50" s="175"/>
      <c r="H50" s="183"/>
      <c r="I50" s="184"/>
    </row>
    <row r="51" spans="2:10" x14ac:dyDescent="0.45">
      <c r="B51" s="163"/>
      <c r="C51" s="164" t="s">
        <v>237</v>
      </c>
      <c r="D51" s="158"/>
      <c r="E51" s="224">
        <v>5902</v>
      </c>
      <c r="F51" s="225" t="s">
        <v>238</v>
      </c>
      <c r="G51" s="175"/>
      <c r="H51" s="183"/>
      <c r="I51" s="184"/>
    </row>
    <row r="52" spans="2:10" x14ac:dyDescent="0.45">
      <c r="B52" s="163"/>
      <c r="C52" s="164" t="s">
        <v>239</v>
      </c>
      <c r="D52" s="158"/>
      <c r="E52" s="183"/>
      <c r="F52" s="189"/>
      <c r="G52" s="175"/>
      <c r="H52" s="183"/>
      <c r="I52" s="184"/>
    </row>
    <row r="53" spans="2:10" x14ac:dyDescent="0.45">
      <c r="B53" s="163"/>
      <c r="C53" s="164" t="s">
        <v>240</v>
      </c>
      <c r="D53" s="158"/>
      <c r="E53" s="183"/>
      <c r="F53" s="189"/>
      <c r="G53" s="175"/>
      <c r="H53" s="183"/>
      <c r="I53" s="186"/>
    </row>
    <row r="54" spans="2:10" x14ac:dyDescent="0.45">
      <c r="B54" s="163"/>
      <c r="C54" s="164" t="s">
        <v>241</v>
      </c>
      <c r="D54" s="158"/>
      <c r="E54" s="183"/>
      <c r="F54" s="189"/>
      <c r="G54" s="175"/>
      <c r="H54" s="183"/>
      <c r="I54" s="184"/>
    </row>
    <row r="55" spans="2:10" x14ac:dyDescent="0.45">
      <c r="B55" s="163"/>
      <c r="C55" s="164" t="s">
        <v>242</v>
      </c>
      <c r="D55" s="175"/>
      <c r="E55" s="183"/>
      <c r="F55" s="189"/>
      <c r="G55" s="155"/>
      <c r="H55" s="183"/>
      <c r="I55" s="184"/>
    </row>
    <row r="56" spans="2:10" x14ac:dyDescent="0.45">
      <c r="B56" s="163"/>
      <c r="C56" s="164" t="s">
        <v>243</v>
      </c>
      <c r="D56" s="175"/>
      <c r="E56" s="183"/>
      <c r="F56" s="189"/>
      <c r="G56" s="155"/>
      <c r="H56" s="183"/>
      <c r="I56" s="184"/>
    </row>
    <row r="57" spans="2:10" x14ac:dyDescent="0.45">
      <c r="B57" s="163"/>
      <c r="C57" s="164" t="s">
        <v>244</v>
      </c>
      <c r="D57" s="175"/>
      <c r="E57" s="183"/>
      <c r="F57" s="189"/>
      <c r="G57" s="155"/>
      <c r="H57" s="183"/>
      <c r="I57" s="184"/>
    </row>
    <row r="58" spans="2:10" x14ac:dyDescent="0.45">
      <c r="B58" s="163"/>
      <c r="C58" s="164" t="s">
        <v>245</v>
      </c>
      <c r="D58" s="175"/>
      <c r="E58" s="189"/>
      <c r="F58" s="189"/>
      <c r="G58" s="155"/>
      <c r="H58" s="183"/>
      <c r="I58" s="184"/>
    </row>
    <row r="59" spans="2:10" x14ac:dyDescent="0.45">
      <c r="B59" s="163"/>
      <c r="C59" s="164" t="s">
        <v>246</v>
      </c>
      <c r="D59" s="175"/>
      <c r="E59" s="183"/>
      <c r="F59" s="189"/>
      <c r="G59" s="155"/>
      <c r="H59" s="183"/>
      <c r="I59" s="184"/>
    </row>
    <row r="60" spans="2:10" x14ac:dyDescent="0.45">
      <c r="B60" s="163"/>
      <c r="C60" s="164" t="s">
        <v>247</v>
      </c>
      <c r="D60" s="175"/>
      <c r="E60" s="183"/>
      <c r="F60" s="189"/>
      <c r="G60" s="155"/>
      <c r="H60" s="183"/>
      <c r="I60" s="184"/>
    </row>
    <row r="61" spans="2:10" x14ac:dyDescent="0.45">
      <c r="B61" s="163"/>
      <c r="C61" s="164" t="s">
        <v>248</v>
      </c>
      <c r="D61" s="175"/>
      <c r="E61" s="183"/>
      <c r="F61" s="189"/>
      <c r="G61" s="155"/>
      <c r="H61" s="183"/>
      <c r="I61" s="184"/>
    </row>
    <row r="62" spans="2:10" ht="14.65" thickBot="1" x14ac:dyDescent="0.5">
      <c r="B62" s="161"/>
      <c r="C62" s="162" t="s">
        <v>249</v>
      </c>
      <c r="D62" s="175"/>
      <c r="E62" s="183"/>
      <c r="F62" s="189"/>
      <c r="G62" s="155"/>
      <c r="H62" s="183"/>
      <c r="I62" s="184"/>
    </row>
    <row r="63" spans="2:10" x14ac:dyDescent="0.45">
      <c r="D63" s="14"/>
      <c r="E63" s="14"/>
      <c r="F63" s="14"/>
      <c r="G63" s="14"/>
      <c r="H63" s="14"/>
      <c r="I63" s="14"/>
      <c r="J63" s="14"/>
    </row>
    <row r="64" spans="2:10" x14ac:dyDescent="0.45">
      <c r="D64" s="14"/>
      <c r="E64" s="14"/>
      <c r="F64" s="14"/>
      <c r="G64" s="14"/>
      <c r="H64" s="14"/>
      <c r="I64" s="14"/>
      <c r="J64" s="14"/>
    </row>
  </sheetData>
  <sheetProtection password="F323" sheet="1" objects="1" scenarios="1"/>
  <mergeCells count="3">
    <mergeCell ref="B5:I5"/>
    <mergeCell ref="B7:I7"/>
    <mergeCell ref="B9:I9"/>
  </mergeCells>
  <pageMargins left="0" right="0" top="0" bottom="0" header="0.3"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37A6D80DCEA14097067BD3C2CB8660" ma:contentTypeVersion="12" ma:contentTypeDescription="Create a new document." ma:contentTypeScope="" ma:versionID="9d96019fc9bebb2ee4696ea4054d329d">
  <xsd:schema xmlns:xsd="http://www.w3.org/2001/XMLSchema" xmlns:xs="http://www.w3.org/2001/XMLSchema" xmlns:p="http://schemas.microsoft.com/office/2006/metadata/properties" xmlns:ns2="0522285f-2bd2-44ce-aec5-34b3024152ff" xmlns:ns3="601bbe44-1c69-4a4f-afa2-68ec6b28a309" targetNamespace="http://schemas.microsoft.com/office/2006/metadata/properties" ma:root="true" ma:fieldsID="7f7ec3aa40e7d30d8750e03805bf98b3" ns2:_="" ns3:_="">
    <xsd:import namespace="0522285f-2bd2-44ce-aec5-34b3024152ff"/>
    <xsd:import namespace="601bbe44-1c69-4a4f-afa2-68ec6b28a3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22285f-2bd2-44ce-aec5-34b302415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1bbe44-1c69-4a4f-afa2-68ec6b28a30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01bbe44-1c69-4a4f-afa2-68ec6b28a309">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D2D630-7D22-44DE-B95A-1A35AB914B8B}"/>
</file>

<file path=customXml/itemProps2.xml><?xml version="1.0" encoding="utf-8"?>
<ds:datastoreItem xmlns:ds="http://schemas.openxmlformats.org/officeDocument/2006/customXml" ds:itemID="{8D232ADD-C20F-408F-982B-1B6D91118752}">
  <ds:schemaRefs>
    <ds:schemaRef ds:uri="http://schemas.microsoft.com/office/2006/metadata/properties"/>
    <ds:schemaRef ds:uri="http://schemas.microsoft.com/office/infopath/2007/PartnerControls"/>
    <ds:schemaRef ds:uri="759fcf13-0e01-4c62-a7d9-182e04b67bf8"/>
  </ds:schemaRefs>
</ds:datastoreItem>
</file>

<file path=customXml/itemProps3.xml><?xml version="1.0" encoding="utf-8"?>
<ds:datastoreItem xmlns:ds="http://schemas.openxmlformats.org/officeDocument/2006/customXml" ds:itemID="{24E2AFF2-1469-4892-8826-F0A2E6347D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General Instructions</vt:lpstr>
      <vt:lpstr>Budget Summary Form 1 </vt:lpstr>
      <vt:lpstr>Budget Recap Form 1A</vt:lpstr>
      <vt:lpstr>Personnel Form 2</vt:lpstr>
      <vt:lpstr>Personnel 2A</vt:lpstr>
      <vt:lpstr>Non-Personnel Form 3</vt:lpstr>
      <vt:lpstr>Budget Revision Summary Form 1B</vt:lpstr>
      <vt:lpstr>Budget Revision RECAP Form 1C</vt:lpstr>
      <vt:lpstr>CHART OF ACCOUNTS</vt:lpstr>
      <vt:lpstr>Sheet1</vt:lpstr>
      <vt:lpstr>'Budget Recap Form 1A'!Print_Area</vt:lpstr>
      <vt:lpstr>'Budget Revision RECAP Form 1C'!Print_Area</vt:lpstr>
      <vt:lpstr>'Budget Revision Summary Form 1B'!Print_Area</vt:lpstr>
      <vt:lpstr>'Budget Summary Form 1 '!Print_Area</vt:lpstr>
      <vt:lpstr>'CHART OF ACCOUNTS'!Print_Area</vt:lpstr>
      <vt:lpstr>'General Instructions'!Print_Area</vt:lpstr>
      <vt:lpstr>'Non-Personnel Form 3'!Print_Area</vt:lpstr>
      <vt:lpstr>'Personnel 2A'!Print_Area</vt:lpstr>
      <vt:lpstr>'Personnel Form 2'!Print_Area</vt:lpstr>
    </vt:vector>
  </TitlesOfParts>
  <Manager/>
  <Company>Cook County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Kirklinn Fowlks</dc:creator>
  <cp:keywords/>
  <dc:description/>
  <cp:lastModifiedBy>Chris Strom</cp:lastModifiedBy>
  <cp:revision/>
  <dcterms:created xsi:type="dcterms:W3CDTF">2011-06-21T15:10:40Z</dcterms:created>
  <dcterms:modified xsi:type="dcterms:W3CDTF">2021-03-15T20:44:40Z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0x0101006437A6D80DCEA14097067BD3C2CB8660</vt:lpwstr>
  </property>
  <property fmtid="{D5CDD505-2E9C-101B-9397-08002B2CF9AE}" pid="3" name="Order">
    <vt:r8>1109400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